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мед.и оздор с 1 июля 2016  (22)" sheetId="1" r:id="rId1"/>
  </sheets>
  <definedNames/>
  <calcPr fullCalcOnLoad="1"/>
</workbook>
</file>

<file path=xl/sharedStrings.xml><?xml version="1.0" encoding="utf-8"?>
<sst xmlns="http://schemas.openxmlformats.org/spreadsheetml/2006/main" count="555" uniqueCount="349">
  <si>
    <t>№ п/п</t>
  </si>
  <si>
    <t xml:space="preserve">Наименование услуг </t>
  </si>
  <si>
    <t>Единица измерения</t>
  </si>
  <si>
    <t>Физиотерапевтические процедуры</t>
  </si>
  <si>
    <t>1.</t>
  </si>
  <si>
    <t>1.5.</t>
  </si>
  <si>
    <t>1.11.</t>
  </si>
  <si>
    <t>1.12.</t>
  </si>
  <si>
    <t>1.13.</t>
  </si>
  <si>
    <t>Гидрогальванические камерные ванны</t>
  </si>
  <si>
    <t>1 процедура</t>
  </si>
  <si>
    <t>Интерференцтерапия</t>
  </si>
  <si>
    <t>1.15.</t>
  </si>
  <si>
    <t>Флюктуоризация</t>
  </si>
  <si>
    <t>1.16.</t>
  </si>
  <si>
    <t>Электротерапия импульсивными токами низкой частоты</t>
  </si>
  <si>
    <t>1.19.</t>
  </si>
  <si>
    <t>1.20.</t>
  </si>
  <si>
    <t>1.25.</t>
  </si>
  <si>
    <t>1.26.</t>
  </si>
  <si>
    <t>1.30.</t>
  </si>
  <si>
    <t>Дециметроволновая терапия</t>
  </si>
  <si>
    <t>Магнитотерапия местная</t>
  </si>
  <si>
    <t>1.31.</t>
  </si>
  <si>
    <t>Магнитотерапия полостная</t>
  </si>
  <si>
    <t>2.</t>
  </si>
  <si>
    <t>СВЕТОЛЕЧЕНИЕ</t>
  </si>
  <si>
    <t>ЭЛЕКТРОЛЕЧЕНИЕ</t>
  </si>
  <si>
    <t>2.7.</t>
  </si>
  <si>
    <t>Лазеротерапия, магнитолазеротерапия чрезкожная</t>
  </si>
  <si>
    <t>2.8.</t>
  </si>
  <si>
    <t>Лазеротерапия полостная</t>
  </si>
  <si>
    <t>2.10.</t>
  </si>
  <si>
    <t>Надвенное лазерное облучение, магнитолазерное облучение</t>
  </si>
  <si>
    <t>3.</t>
  </si>
  <si>
    <t>ВОЗДЕЙСТВИЕ ФАКТОРАМИ МЕХАНИЧЕСКОЙ ПРИРОДЫ</t>
  </si>
  <si>
    <t>Ультразвуковая терапия</t>
  </si>
  <si>
    <t>3.7.</t>
  </si>
  <si>
    <t>Вакуум-терапия аппаратная, вибровакуум-терапия</t>
  </si>
  <si>
    <t>3.9.</t>
  </si>
  <si>
    <t>Вибротерапия, термовибротерапия местная</t>
  </si>
  <si>
    <t>3.14.</t>
  </si>
  <si>
    <t>Механичесский аппаратный массаж на массажной кушетке, массажном кресле</t>
  </si>
  <si>
    <t>3.15.</t>
  </si>
  <si>
    <t>Механичесский аппаратный массаж на массажной кушетке, массажном кресле с локальной термотерапией</t>
  </si>
  <si>
    <t>4.</t>
  </si>
  <si>
    <t>ИНГАЛЯЦИОННАЯ ТЕРАПИЯ</t>
  </si>
  <si>
    <t>4.4.</t>
  </si>
  <si>
    <t xml:space="preserve">Ингаляции лекарственные </t>
  </si>
  <si>
    <t>4.7.</t>
  </si>
  <si>
    <t>Галоингаляция</t>
  </si>
  <si>
    <t>4.8.</t>
  </si>
  <si>
    <t>Галотерапия, камерная спелеотерапия</t>
  </si>
  <si>
    <t>4.9.</t>
  </si>
  <si>
    <t>ГИДРОТЕРАПИЯ</t>
  </si>
  <si>
    <t>5.3.</t>
  </si>
  <si>
    <t>Души (дождевой, циркулярный, восходящий, горизонтальный)</t>
  </si>
  <si>
    <t>5.4.</t>
  </si>
  <si>
    <t>Душ струевой, контрастный</t>
  </si>
  <si>
    <t>5.5.</t>
  </si>
  <si>
    <t>Подводный душ-массаж</t>
  </si>
  <si>
    <t>5.7.</t>
  </si>
  <si>
    <t>Колоногидротерапия</t>
  </si>
  <si>
    <t>5.9.</t>
  </si>
  <si>
    <t>Ванны пресные, ароматические</t>
  </si>
  <si>
    <t>5.11.</t>
  </si>
  <si>
    <t>Ванны жемчужные</t>
  </si>
  <si>
    <t>БАЛЬНЕОТЕРАПИЯ</t>
  </si>
  <si>
    <t>6.1.</t>
  </si>
  <si>
    <t>6.3.</t>
  </si>
  <si>
    <t>6.5.</t>
  </si>
  <si>
    <t>7.</t>
  </si>
  <si>
    <t>ТЕРМОЛЕЧЕНИЕ</t>
  </si>
  <si>
    <t>7.1.</t>
  </si>
  <si>
    <t>Парафиновые, озокеритовые аппликации</t>
  </si>
  <si>
    <t>7.2.</t>
  </si>
  <si>
    <t>Аппликации грязи, торфа, глины:</t>
  </si>
  <si>
    <t>Аппликация сапропелевой грязи общая</t>
  </si>
  <si>
    <t>7.2.4.</t>
  </si>
  <si>
    <t>Аппликация сапропелевой грязи местная (1 зона)</t>
  </si>
  <si>
    <t>7.2.5.</t>
  </si>
  <si>
    <t>Грязелечение внутриполостное</t>
  </si>
  <si>
    <t>7.2.6.</t>
  </si>
  <si>
    <t xml:space="preserve">Грязелечение внутриполостное с дополнит. аппликацией </t>
  </si>
  <si>
    <t>7.3.</t>
  </si>
  <si>
    <t>7.5.</t>
  </si>
  <si>
    <t>7.6.</t>
  </si>
  <si>
    <t>Локальная термотерапия(аппаратная) полостная</t>
  </si>
  <si>
    <t>МАССАЖ</t>
  </si>
  <si>
    <t>1.3.</t>
  </si>
  <si>
    <t>Массаж шеи</t>
  </si>
  <si>
    <t>1.4.</t>
  </si>
  <si>
    <t>Массаж воротниковой зоны (задней поверхности шеи, спина до уровня 4-го позвонка, передней поверхности грудной клетки до 2-го ребра)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</si>
  <si>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</si>
  <si>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</si>
  <si>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</si>
  <si>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</si>
  <si>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</si>
  <si>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</si>
  <si>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 локтевого сустава и нижн трети плеча)</t>
  </si>
  <si>
    <t>1.9.</t>
  </si>
  <si>
    <t>Массаж лучезапястного сустава (проксимального отдела кисти, обл лучезапястного сустава и предплечья)</t>
  </si>
  <si>
    <t>1.10.</t>
  </si>
  <si>
    <t>Массаж кисти и предплечья</t>
  </si>
  <si>
    <t>Массаж обл грудной клетки ( обл передней поверхности грудн клетки от передних границ надплечий до реберных дуг и обл спины от 7-го до 1-го поясничных позвонка)</t>
  </si>
  <si>
    <t>Массаж спины( от 7-го шейного до 1-го поясничного позвонка и от левой до правой средней аксиллярной линии, у детй, включая пояснично-крестцовую обл)</t>
  </si>
  <si>
    <t>Массаж мышц передней брюшной стенки</t>
  </si>
  <si>
    <t>1.14.</t>
  </si>
  <si>
    <t>Массаж пояснично-крестцовой обл(от 1-го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</si>
  <si>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</si>
  <si>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</si>
  <si>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</si>
  <si>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шейно-грудного отдела позвоночника(обл задней поверхности шеи и обл спины до первого поясн позвонка и от левой до правой задней аксиллярной линии)</t>
  </si>
  <si>
    <t>1.18.</t>
  </si>
  <si>
    <t>Сегментарный массаж шейно-грудного отдела позвоночника</t>
  </si>
  <si>
    <t>Массаж области позвоночника (обл задн поверхности шеи, спины и пояснично-крестцовой обл от лев до прав задней аксиллярной линии)</t>
  </si>
  <si>
    <t>1.21.</t>
  </si>
  <si>
    <t>Массаж нижней конечности и поясницы (обл стопы, голени, бедра, ягодичной и пояснично-крестцовой обл)</t>
  </si>
  <si>
    <t>1.22.</t>
  </si>
  <si>
    <t>Массаж тазобедренного сустава (верхн трети бедра, области тазобедренного сустава и ягодичной одноименной стороны)</t>
  </si>
  <si>
    <t>1.23.</t>
  </si>
  <si>
    <t>1.24.</t>
  </si>
  <si>
    <t>Массаж голеностопного сустава(проксимального отдела стопы, области голеностопного сустава и нижней трети голени)</t>
  </si>
  <si>
    <t>Масаж стопы голени</t>
  </si>
  <si>
    <t>УРОЛОГИЯ</t>
  </si>
  <si>
    <t>1.1.</t>
  </si>
  <si>
    <t>Первичный прием больных с урологическими заболеваниями</t>
  </si>
  <si>
    <t>прием</t>
  </si>
  <si>
    <t>1.2.</t>
  </si>
  <si>
    <t>Повторный прием врача акушера-гинеколога</t>
  </si>
  <si>
    <t>Манипуляции и исследования для диагностики и лечения урологических заболеваний</t>
  </si>
  <si>
    <t>2.1.</t>
  </si>
  <si>
    <t>манипуляция</t>
  </si>
  <si>
    <t>2.2.</t>
  </si>
  <si>
    <t>Массаж предстательной железы, получение секркта</t>
  </si>
  <si>
    <t>2.3.</t>
  </si>
  <si>
    <t>Лечебный массаж предстательной железы</t>
  </si>
  <si>
    <t>2.4.</t>
  </si>
  <si>
    <t>Взятие мазка из уретры</t>
  </si>
  <si>
    <t>ГИНЕКОЛОГИЯ</t>
  </si>
  <si>
    <t>Прием врача акушера-гинеколога</t>
  </si>
  <si>
    <t>Прием больных с урологическими заболеваниями</t>
  </si>
  <si>
    <t>Первичный прием врача акушера-гинеколога</t>
  </si>
  <si>
    <t>Гинекологические манипуляции и прцедуры</t>
  </si>
  <si>
    <t>Лечебная процедура (орошение влагалища)</t>
  </si>
  <si>
    <t>Гинекологический массаж</t>
  </si>
  <si>
    <t>Гинекологические операции</t>
  </si>
  <si>
    <t>3.1.</t>
  </si>
  <si>
    <t>Удаление внутриматочных средств контрацепции</t>
  </si>
  <si>
    <t>РЕФЛЕКСОТЕРАПИЯ</t>
  </si>
  <si>
    <t>сеанс</t>
  </si>
  <si>
    <t>Первичная консультация врача-рефлексотерапевта</t>
  </si>
  <si>
    <t>Повторная консультация врача-рефлексотерапевта</t>
  </si>
  <si>
    <t>Методы рефлексотерапии</t>
  </si>
  <si>
    <t>Скальпорефлексотерапия</t>
  </si>
  <si>
    <t>Аурикулярная рефлексотерапия</t>
  </si>
  <si>
    <t>Пунктурная апитерапия</t>
  </si>
  <si>
    <t>Прогревание точек акупунктуры полынными сигарами</t>
  </si>
  <si>
    <t>Пунктурная гирудотерапия</t>
  </si>
  <si>
    <t>Ванны минеральные (хлоридные, натриевые, йодобромные, бишофитные и другие минералы)</t>
  </si>
  <si>
    <t xml:space="preserve">Ванны сапропелевые грязевые разводные </t>
  </si>
  <si>
    <t>4.10.</t>
  </si>
  <si>
    <t>7.10.</t>
  </si>
  <si>
    <t>7.2.1.</t>
  </si>
  <si>
    <t>Микроклизма с минер.водой</t>
  </si>
  <si>
    <t>Локальная термотерапия(безаппаратная) местная (свечи)</t>
  </si>
  <si>
    <t>Классическое иглоукалывание(акупунктура)</t>
  </si>
  <si>
    <t>Ультрафиолетовое облучение общее</t>
  </si>
  <si>
    <t>Витаминный чай</t>
  </si>
  <si>
    <t>3.12.</t>
  </si>
  <si>
    <t>3.20.</t>
  </si>
  <si>
    <t>3.25.</t>
  </si>
  <si>
    <t>Ультрозвуковая пунктура</t>
  </si>
  <si>
    <t>Лазероакупунктура</t>
  </si>
  <si>
    <t>3.31.</t>
  </si>
  <si>
    <t>7.4.</t>
  </si>
  <si>
    <t>Ультрафиолетовое облучение местное</t>
  </si>
  <si>
    <t>7.2.3.</t>
  </si>
  <si>
    <t>Ванны минеральные (молочный шоколад)</t>
  </si>
  <si>
    <t>Ванны минеральные (горький шоколад)</t>
  </si>
  <si>
    <t>Лечебная процедура (введение лечебных тампонов)</t>
  </si>
  <si>
    <t>Ванны минеральные местные(для ног, морская соль с горчицей и экстрактом коры дуба)</t>
  </si>
  <si>
    <t>Ванна  минеральная Клеопатра (сух.молоко,экстракт меда, корицы)</t>
  </si>
  <si>
    <t>Дарсонвализация местная</t>
  </si>
  <si>
    <t>Внутриполостная дарсонвализация</t>
  </si>
  <si>
    <t>Внутривенное капельное введение лекарственных средств:</t>
  </si>
  <si>
    <t>объемом 200мл</t>
  </si>
  <si>
    <t>объемом 400мл</t>
  </si>
  <si>
    <t>Клизмы:</t>
  </si>
  <si>
    <t>Манипуляции общего назначения</t>
  </si>
  <si>
    <t xml:space="preserve"> </t>
  </si>
  <si>
    <t>Диадинамотерапия (ДДТ)</t>
  </si>
  <si>
    <t>Амлипульстерапия (СМТ)</t>
  </si>
  <si>
    <t>Ультравысокочастотная терапия (УВЧ)</t>
  </si>
  <si>
    <t>Суховоздушные углекислые ванны (реабокс)</t>
  </si>
  <si>
    <t>Бассейн (разовое посещение) для взрослого</t>
  </si>
  <si>
    <t>Абонемент на 8 посещений взрослый</t>
  </si>
  <si>
    <t>Абонемент на 4 посещения взрослый</t>
  </si>
  <si>
    <t>детский</t>
  </si>
  <si>
    <t>Массаж коленного  сустава( верхней трети голени, обл коленного сустава и нижн трети бедра)</t>
  </si>
  <si>
    <t>на основе сока, вит сбора</t>
  </si>
  <si>
    <t xml:space="preserve">Коктейли кислородные </t>
  </si>
  <si>
    <t>3.32.</t>
  </si>
  <si>
    <t>Иридодиагностика</t>
  </si>
  <si>
    <t>2.9.</t>
  </si>
  <si>
    <t>Минерально -жемчужные ванны</t>
  </si>
  <si>
    <t>Электрогрязевая процедура с применением постоянного или переменного тока</t>
  </si>
  <si>
    <t>5.5.1.</t>
  </si>
  <si>
    <t>Подводный душ-массаж "Антицеллюлитный"</t>
  </si>
  <si>
    <t>Гидрокинезотерапия</t>
  </si>
  <si>
    <t>при групповом методе занятий(от 6 до 15 человек)</t>
  </si>
  <si>
    <t>Лечебное плавание, лечебная гимнастика в воде:</t>
  </si>
  <si>
    <t>2.2.2.</t>
  </si>
  <si>
    <t xml:space="preserve">Ванна скипидарная с белой эмульсией </t>
  </si>
  <si>
    <t xml:space="preserve">Ванна скипидарная с желтой эмульсией </t>
  </si>
  <si>
    <t>2.11.</t>
  </si>
  <si>
    <t>Механотерапия</t>
  </si>
  <si>
    <t>Механотерапия на тренажерах</t>
  </si>
  <si>
    <t>Отпускная цена в российских рублях</t>
  </si>
  <si>
    <t>Повторный прием больных с урологическими заболеваниями</t>
  </si>
  <si>
    <t>Уролофлоуметрия</t>
  </si>
  <si>
    <t>8.</t>
  </si>
  <si>
    <t>Внутривенное струйное введение лекарственных средств</t>
  </si>
  <si>
    <t>Микроклизма с облепиховым  маслом</t>
  </si>
  <si>
    <t>Сауна с бассейном, цена на 1 чел за  1,25 час(мин. кол-во посетителей 5 чел)</t>
  </si>
  <si>
    <t>Внутримышечная инъекция</t>
  </si>
  <si>
    <t>Заместитель директора</t>
  </si>
  <si>
    <t>( по медицинской работе и питанию )</t>
  </si>
  <si>
    <t>Ректальный осмотр простаты</t>
  </si>
  <si>
    <t>Лицензия Министерства  Республики Беларусь № 02040/241 от 19.08.2003 года действительна по 19.08.2023г</t>
  </si>
  <si>
    <t>4.1.</t>
  </si>
  <si>
    <t>Ингаляции лекарственные с использованием биоля-порового раствора (отжима) иловой сульфидной грязи Сакского озера</t>
  </si>
  <si>
    <t>Микроклизма с пантогематогеном "Эндоген" для мужчин</t>
  </si>
  <si>
    <t>Микроклизма с пантогематогеном "Эндоген" для женщин</t>
  </si>
  <si>
    <t>3.16.</t>
  </si>
  <si>
    <t>Пневмокомпрессионная терапия</t>
  </si>
  <si>
    <t>Озонирование физиологического раствора и внутривенная инфузия</t>
  </si>
  <si>
    <t>8.1.</t>
  </si>
  <si>
    <t>8.2.</t>
  </si>
  <si>
    <t>Озонирование дистиллированной воды</t>
  </si>
  <si>
    <t>8.3.</t>
  </si>
  <si>
    <t>Газация нижней конечности</t>
  </si>
  <si>
    <t>8.4.</t>
  </si>
  <si>
    <t>Подкожное введение озонокислородной смеси в одну область</t>
  </si>
  <si>
    <t>8.5.</t>
  </si>
  <si>
    <t>Инсуфляция озонокислородной смеси</t>
  </si>
  <si>
    <t>9.</t>
  </si>
  <si>
    <t>ОЗОНОТЕРАПИЯ</t>
  </si>
  <si>
    <t>9.1.</t>
  </si>
  <si>
    <t>Подготовка к проведению подкожных газовых  СО2 инъекций</t>
  </si>
  <si>
    <t>9.2.</t>
  </si>
  <si>
    <t>Карбокситерапия</t>
  </si>
  <si>
    <t>Подкожные газовые СО2 инъекции (1 укол )</t>
  </si>
  <si>
    <t>Подводное вытяжение позвоночника</t>
  </si>
  <si>
    <t>Минеральный бассейн с эффектом "мертвого моря"</t>
  </si>
  <si>
    <t>объемом 100мл</t>
  </si>
  <si>
    <t>3.17.</t>
  </si>
  <si>
    <t>Механический аппаратный массаж массажным поясом</t>
  </si>
  <si>
    <t>Микроклизма с тыквенным   маслом</t>
  </si>
  <si>
    <t>Механический аппаратный массаж массажными шортами</t>
  </si>
  <si>
    <t>1 проц</t>
  </si>
  <si>
    <t>1  0,5л</t>
  </si>
  <si>
    <t>1  0,2л</t>
  </si>
  <si>
    <t>проц</t>
  </si>
  <si>
    <t>манип</t>
  </si>
  <si>
    <t>исслед</t>
  </si>
  <si>
    <t>опер</t>
  </si>
  <si>
    <t>1 пос</t>
  </si>
  <si>
    <t>5 пос</t>
  </si>
  <si>
    <t>10 пос</t>
  </si>
  <si>
    <t xml:space="preserve">1 стак      </t>
  </si>
  <si>
    <t>В.П.Струневский</t>
  </si>
  <si>
    <t>Экономист</t>
  </si>
  <si>
    <t>Н.П.Толкач</t>
  </si>
  <si>
    <t>7.5 лок.терм.</t>
  </si>
  <si>
    <t>2.2 массаж предст.железы</t>
  </si>
  <si>
    <t>7.2.5 гряз.вн</t>
  </si>
  <si>
    <t>комплекс №1</t>
  </si>
  <si>
    <t xml:space="preserve">3.7 вакуум </t>
  </si>
  <si>
    <t>всего</t>
  </si>
  <si>
    <t>7.2 микроклизма с минеральной водой</t>
  </si>
  <si>
    <t xml:space="preserve">                    комплекс №2 с тыквенным маслом</t>
  </si>
  <si>
    <t xml:space="preserve">                    комплекс №3 микроклизма с мин.водой</t>
  </si>
  <si>
    <t xml:space="preserve">                                                комплекс №4 микроклизма с пантогематогеном "Эндогем"</t>
  </si>
  <si>
    <t>7.5 микроклизма с пантогематогеном "Эндогем"</t>
  </si>
  <si>
    <t xml:space="preserve">   </t>
  </si>
  <si>
    <t>Ванна  "Мужская сила"</t>
  </si>
  <si>
    <t>Гидромассаж ног в гидромассажной центрифуге "Акварол"</t>
  </si>
  <si>
    <t>Гидромассаж рук в гидромассажной центрифуге "Акварол"</t>
  </si>
  <si>
    <t>10.</t>
  </si>
  <si>
    <t>Кислородотерапия</t>
  </si>
  <si>
    <t>Кислородотерапия лица на аппарате Dermio Care</t>
  </si>
  <si>
    <t>Кислородотерапия ног на аппарате Dermio Care</t>
  </si>
  <si>
    <t>шт.</t>
  </si>
  <si>
    <t>Кислородотерапия ног на аппарате Dermio Care (оплата материала)</t>
  </si>
  <si>
    <t>11.</t>
  </si>
  <si>
    <t>Общая термотерапия в SPA-капсуле (комплексная программа)</t>
  </si>
  <si>
    <t>Пантовые ванны "О-панто" для детей "Солнышко"</t>
  </si>
  <si>
    <t>Аэроиономузитерапия групповая</t>
  </si>
  <si>
    <t>Аэроионофитомузитерапия групповая</t>
  </si>
  <si>
    <t>Аэроиономузитерапия с механическим аппаратным массажем на массажном кресле</t>
  </si>
  <si>
    <t>Аэроионофитомузитерапия с механическим аппаратным массажем на массажном кресле</t>
  </si>
  <si>
    <t>Янтарная аэроионотерапия с янтарным массажем стоп</t>
  </si>
  <si>
    <t>Янтарная аэроионотерапия с янтарным массажем стоп с механическим массажем на массажном кресле</t>
  </si>
  <si>
    <t xml:space="preserve"> 1 пиявка</t>
  </si>
  <si>
    <t xml:space="preserve"> 2 пиявки</t>
  </si>
  <si>
    <t xml:space="preserve"> 3 пиявки</t>
  </si>
  <si>
    <t xml:space="preserve"> 4 пиявки</t>
  </si>
  <si>
    <t xml:space="preserve"> 5 пиявок</t>
  </si>
  <si>
    <t xml:space="preserve">  </t>
  </si>
  <si>
    <t>7.2 микроклизма с тыквенным маслом</t>
  </si>
  <si>
    <t>Сумма</t>
  </si>
  <si>
    <t>3 руб.50 коп.</t>
  </si>
  <si>
    <t>1 руб.90 коп.</t>
  </si>
  <si>
    <t>Комбинированная лазеромагнитная и КВЧ-терапия</t>
  </si>
  <si>
    <t>3 руб.90 коп.</t>
  </si>
  <si>
    <t>3 руб.30 коп.</t>
  </si>
  <si>
    <t>3 руб.70 коп.</t>
  </si>
  <si>
    <t xml:space="preserve">Аппликация сапропелевой грязи местная </t>
  </si>
  <si>
    <t>7.8.</t>
  </si>
  <si>
    <t>4 руб.90 коп.</t>
  </si>
  <si>
    <t>Ректальное гинекологическое грязелечение</t>
  </si>
  <si>
    <t>Подкожное введение озонокислородной смеси в одну область мультиинжекторным методом</t>
  </si>
  <si>
    <t>Эндотрахеальное введение лекарственных средств</t>
  </si>
  <si>
    <t>Тест с Хелик - трубками</t>
  </si>
  <si>
    <t>Магнитовибротерапияорганов малого таза у мужчин и женщин</t>
  </si>
  <si>
    <t xml:space="preserve">Тариф,бел. руб. </t>
  </si>
  <si>
    <t xml:space="preserve">  из прейскуранта цен  № 01</t>
  </si>
  <si>
    <t>Андрология с 01 июня 2016 года</t>
  </si>
  <si>
    <t>до деноминации бел.руб.</t>
  </si>
  <si>
    <t>после деноминации бел.руб.</t>
  </si>
  <si>
    <t>14 руб.40 коп.</t>
  </si>
  <si>
    <t>14 руб.60 коп.</t>
  </si>
  <si>
    <t>13 руб.00 коп.</t>
  </si>
  <si>
    <t>16 руб.00 коп.</t>
  </si>
  <si>
    <t>до деноминации</t>
  </si>
  <si>
    <t>после деноминации</t>
  </si>
  <si>
    <t>Первичный прием врачом  терапевтом</t>
  </si>
  <si>
    <t>Повторный прием врачом - терапевтом</t>
  </si>
  <si>
    <t>Прием лечебно - диагностический первичный</t>
  </si>
  <si>
    <t>Стоимость материа-лов,бел. руб.</t>
  </si>
  <si>
    <t>Отпуск-ная цена, бел.руб.</t>
  </si>
  <si>
    <t>без материалов</t>
  </si>
  <si>
    <t>филиалом "Санаторий "Рассвет-Любань" ОАО "Белагроздравница" с 1 июля 2016 года</t>
  </si>
  <si>
    <t xml:space="preserve">  от 30.06.2016 г на платные медицинские и оздоровительные услуги, оказываемые  гражданам </t>
  </si>
  <si>
    <t>1 процед.</t>
  </si>
  <si>
    <t>Электрофорез постоянным,импульсным током</t>
  </si>
  <si>
    <t>Видимое ультракрасное облучение местное Биоптрон</t>
  </si>
  <si>
    <t xml:space="preserve">Отдел бронирования в Москве: 8 (499)705-22-52, сот. 8 (902) 334-70-74
Отдел бронирования в Санкт-Петербурге: 8 (812) 424-16-45, сот. 8 (902) 334-70-75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</si>
</sst>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"/>
    <numFmt numFmtId="184" formatCode="_-* #,##0.000_р_._-;\-* #,##0.000_р_._-;_-* &quot;-&quot;??_р_._-;_-@_-"/>
    <numFmt numFmtId="185" formatCode="_-* #,##0.0_р_._-;\-* #,##0.0_р_._-;_-* &quot;-&quot;??_р_._-;_-@_-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_-* #,##0_р_._-;\-* #,##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vertical="distributed"/>
    </xf>
    <xf numFmtId="0" fontId="2" fillId="0" borderId="12" xfId="0" applyFont="1" applyBorder="1" applyAlignment="1">
      <alignment vertical="distributed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distributed"/>
    </xf>
    <xf numFmtId="17" fontId="2" fillId="0" borderId="10" xfId="0" applyNumberFormat="1" applyFont="1" applyBorder="1" applyAlignment="1">
      <alignment vertical="top"/>
    </xf>
    <xf numFmtId="16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distributed"/>
    </xf>
    <xf numFmtId="14" fontId="2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181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distributed"/>
    </xf>
    <xf numFmtId="0" fontId="2" fillId="32" borderId="12" xfId="0" applyFont="1" applyFill="1" applyBorder="1" applyAlignment="1">
      <alignment vertical="distributed"/>
    </xf>
    <xf numFmtId="0" fontId="2" fillId="32" borderId="10" xfId="0" applyFont="1" applyFill="1" applyBorder="1" applyAlignment="1">
      <alignment vertical="distributed"/>
    </xf>
    <xf numFmtId="0" fontId="2" fillId="33" borderId="10" xfId="0" applyFont="1" applyFill="1" applyBorder="1" applyAlignment="1">
      <alignment vertical="distributed"/>
    </xf>
    <xf numFmtId="0" fontId="2" fillId="0" borderId="13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vertical="distributed"/>
    </xf>
    <xf numFmtId="0" fontId="2" fillId="32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 quotePrefix="1">
      <alignment/>
    </xf>
    <xf numFmtId="0" fontId="4" fillId="33" borderId="0" xfId="0" applyFont="1" applyFill="1" applyBorder="1" applyAlignment="1">
      <alignment vertical="top"/>
    </xf>
    <xf numFmtId="0" fontId="2" fillId="0" borderId="16" xfId="0" applyFont="1" applyFill="1" applyBorder="1" applyAlignment="1">
      <alignment vertical="distributed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1" fontId="2" fillId="0" borderId="10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 quotePrefix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" fontId="3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8" xfId="0" applyFont="1" applyBorder="1" applyAlignment="1">
      <alignment horizontal="right" wrapText="1"/>
    </xf>
    <xf numFmtId="0" fontId="4" fillId="33" borderId="16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2" fontId="7" fillId="0" borderId="10" xfId="0" applyNumberFormat="1" applyFont="1" applyBorder="1" applyAlignment="1" quotePrefix="1">
      <alignment horizontal="right"/>
    </xf>
    <xf numFmtId="1" fontId="7" fillId="0" borderId="10" xfId="0" applyNumberFormat="1" applyFont="1" applyBorder="1" applyAlignment="1" quotePrefix="1">
      <alignment horizontal="right"/>
    </xf>
    <xf numFmtId="0" fontId="7" fillId="0" borderId="10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 vertical="distributed"/>
    </xf>
    <xf numFmtId="0" fontId="2" fillId="0" borderId="11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34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7" fillId="34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"/>
  <sheetViews>
    <sheetView tabSelected="1" zoomScaleSheetLayoutView="100" zoomScalePageLayoutView="0" workbookViewId="0" topLeftCell="A46">
      <selection activeCell="R14" sqref="R14"/>
    </sheetView>
  </sheetViews>
  <sheetFormatPr defaultColWidth="9.00390625" defaultRowHeight="12.75"/>
  <cols>
    <col min="1" max="1" width="2.875" style="0" customWidth="1"/>
    <col min="2" max="2" width="0.12890625" style="0" customWidth="1"/>
    <col min="3" max="3" width="30.375" style="0" customWidth="1"/>
    <col min="4" max="5" width="7.75390625" style="0" customWidth="1"/>
    <col min="7" max="7" width="9.125" style="0" hidden="1" customWidth="1"/>
    <col min="8" max="8" width="8.75390625" style="0" customWidth="1"/>
    <col min="9" max="9" width="9.125" style="0" hidden="1" customWidth="1"/>
    <col min="10" max="10" width="7.75390625" style="0" customWidth="1"/>
    <col min="12" max="12" width="8.75390625" style="0" customWidth="1"/>
  </cols>
  <sheetData>
    <row r="1" spans="1:12" ht="42.75" customHeight="1">
      <c r="A1" s="112" t="s">
        <v>348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02" t="s">
        <v>327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2.75">
      <c r="A3" s="106" t="s">
        <v>344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4.25" customHeight="1">
      <c r="A4" s="102" t="s">
        <v>343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6" spans="2:8" ht="12.75">
      <c r="B6" s="30"/>
      <c r="C6" s="30"/>
      <c r="D6" s="30"/>
      <c r="E6" s="30"/>
      <c r="F6" s="30"/>
      <c r="G6" s="30"/>
      <c r="H6" s="30"/>
    </row>
    <row r="7" spans="2:12" ht="12.75">
      <c r="B7" s="30"/>
      <c r="C7" s="103" t="s">
        <v>1</v>
      </c>
      <c r="D7" s="107" t="s">
        <v>2</v>
      </c>
      <c r="E7" s="109" t="s">
        <v>335</v>
      </c>
      <c r="F7" s="110"/>
      <c r="G7" s="110"/>
      <c r="H7" s="111"/>
      <c r="I7" s="1"/>
      <c r="J7" s="114" t="s">
        <v>336</v>
      </c>
      <c r="K7" s="115"/>
      <c r="L7" s="116"/>
    </row>
    <row r="8" spans="2:13" ht="116.25" customHeight="1">
      <c r="B8" s="10" t="s">
        <v>0</v>
      </c>
      <c r="C8" s="105"/>
      <c r="D8" s="108"/>
      <c r="E8" s="57" t="s">
        <v>326</v>
      </c>
      <c r="F8" s="58" t="s">
        <v>340</v>
      </c>
      <c r="G8" s="11"/>
      <c r="H8" s="57" t="s">
        <v>341</v>
      </c>
      <c r="I8" s="52" t="s">
        <v>218</v>
      </c>
      <c r="J8" s="118" t="s">
        <v>326</v>
      </c>
      <c r="K8" s="119" t="s">
        <v>340</v>
      </c>
      <c r="L8" s="117" t="s">
        <v>341</v>
      </c>
      <c r="M8" t="s">
        <v>190</v>
      </c>
    </row>
    <row r="9" spans="2:12" ht="27.75" customHeight="1">
      <c r="B9" s="1"/>
      <c r="C9" s="59" t="s">
        <v>339</v>
      </c>
      <c r="D9" s="22"/>
      <c r="E9" s="11"/>
      <c r="F9" s="11"/>
      <c r="G9" s="11"/>
      <c r="H9" s="11"/>
      <c r="I9" s="53"/>
      <c r="J9" s="11"/>
      <c r="K9" s="11"/>
      <c r="L9" s="120"/>
    </row>
    <row r="10" spans="2:13" ht="24" customHeight="1">
      <c r="B10" s="9"/>
      <c r="C10" s="25" t="s">
        <v>337</v>
      </c>
      <c r="D10" s="22" t="s">
        <v>127</v>
      </c>
      <c r="E10" s="60">
        <v>53900</v>
      </c>
      <c r="F10" s="61">
        <v>100</v>
      </c>
      <c r="G10" s="61"/>
      <c r="H10" s="61">
        <v>54000</v>
      </c>
      <c r="I10" s="62"/>
      <c r="J10" s="98">
        <f>ROUND(E10/10000,2)</f>
        <v>5.39</v>
      </c>
      <c r="K10" s="98">
        <f>ROUND(F10/10000,2)</f>
        <v>0.01</v>
      </c>
      <c r="L10" s="121">
        <f>J10+K10</f>
        <v>5.3999999999999995</v>
      </c>
      <c r="M10" s="2"/>
    </row>
    <row r="11" spans="2:13" ht="24.75" customHeight="1">
      <c r="B11" s="9"/>
      <c r="C11" s="25" t="s">
        <v>338</v>
      </c>
      <c r="D11" s="22" t="s">
        <v>127</v>
      </c>
      <c r="E11" s="60">
        <v>31900</v>
      </c>
      <c r="F11" s="61">
        <v>100</v>
      </c>
      <c r="G11" s="61"/>
      <c r="H11" s="61">
        <v>32000</v>
      </c>
      <c r="I11" s="63"/>
      <c r="J11" s="98">
        <f>ROUND(E11/10000,2)</f>
        <v>3.19</v>
      </c>
      <c r="K11" s="98">
        <f>ROUND(F11/10000,2)</f>
        <v>0.01</v>
      </c>
      <c r="L11" s="121">
        <f>J11+K11</f>
        <v>3.1999999999999997</v>
      </c>
      <c r="M11" s="2"/>
    </row>
    <row r="12" spans="2:13" ht="15.75">
      <c r="B12" s="9" t="s">
        <v>3</v>
      </c>
      <c r="C12" s="15"/>
      <c r="D12" s="22"/>
      <c r="E12" s="60"/>
      <c r="F12" s="61"/>
      <c r="G12" s="61"/>
      <c r="H12" s="61"/>
      <c r="I12" s="63"/>
      <c r="J12" s="99"/>
      <c r="K12" s="100"/>
      <c r="L12" s="122"/>
      <c r="M12" s="2"/>
    </row>
    <row r="13" spans="1:13" ht="17.25" customHeight="1">
      <c r="A13" s="56"/>
      <c r="B13" s="55"/>
      <c r="C13" s="26" t="s">
        <v>27</v>
      </c>
      <c r="D13" s="74"/>
      <c r="E13" s="60"/>
      <c r="F13" s="61"/>
      <c r="G13" s="64"/>
      <c r="H13" s="61"/>
      <c r="I13" s="65"/>
      <c r="J13" s="99"/>
      <c r="K13" s="100"/>
      <c r="L13" s="122"/>
      <c r="M13" s="2"/>
    </row>
    <row r="14" spans="1:13" ht="38.25">
      <c r="A14" s="2"/>
      <c r="B14" s="55"/>
      <c r="C14" s="6" t="s">
        <v>346</v>
      </c>
      <c r="D14" s="87" t="s">
        <v>10</v>
      </c>
      <c r="E14" s="60">
        <v>22201</v>
      </c>
      <c r="F14" s="61">
        <v>2797</v>
      </c>
      <c r="G14" s="64"/>
      <c r="H14" s="61">
        <v>25000</v>
      </c>
      <c r="I14" s="65"/>
      <c r="J14" s="98">
        <f>ROUND(E14/10000,2)</f>
        <v>2.22</v>
      </c>
      <c r="K14" s="98">
        <f>ROUND(F14/10000,2)</f>
        <v>0.28</v>
      </c>
      <c r="L14" s="121">
        <f aca="true" t="shared" si="0" ref="L14:L27">J14+K14</f>
        <v>2.5</v>
      </c>
      <c r="M14" s="2"/>
    </row>
    <row r="15" spans="2:13" ht="25.5">
      <c r="B15" s="9" t="s">
        <v>5</v>
      </c>
      <c r="C15" s="5" t="s">
        <v>9</v>
      </c>
      <c r="D15" s="87" t="s">
        <v>10</v>
      </c>
      <c r="E15" s="60">
        <v>31864</v>
      </c>
      <c r="F15" s="61">
        <v>3132</v>
      </c>
      <c r="G15" s="61"/>
      <c r="H15" s="61">
        <v>35000</v>
      </c>
      <c r="I15" s="63"/>
      <c r="J15" s="98">
        <f>ROUND(E15/10000,2)</f>
        <v>3.19</v>
      </c>
      <c r="K15" s="98">
        <f>ROUND(F15/10000,2)</f>
        <v>0.31</v>
      </c>
      <c r="L15" s="121">
        <f t="shared" si="0"/>
        <v>3.5</v>
      </c>
      <c r="M15" s="2"/>
    </row>
    <row r="16" spans="2:13" ht="15.75" customHeight="1">
      <c r="B16" s="9" t="s">
        <v>6</v>
      </c>
      <c r="C16" s="5" t="s">
        <v>191</v>
      </c>
      <c r="D16" s="88" t="s">
        <v>10</v>
      </c>
      <c r="E16" s="60">
        <v>33177</v>
      </c>
      <c r="F16" s="61">
        <v>1777</v>
      </c>
      <c r="G16" s="61"/>
      <c r="H16" s="61">
        <v>35000</v>
      </c>
      <c r="I16" s="63"/>
      <c r="J16" s="98">
        <f>ROUND(E16/10000,2)</f>
        <v>3.32</v>
      </c>
      <c r="K16" s="98">
        <f>ROUND(F16/10000,2)</f>
        <v>0.18</v>
      </c>
      <c r="L16" s="121">
        <f t="shared" si="0"/>
        <v>3.5</v>
      </c>
      <c r="M16" s="2"/>
    </row>
    <row r="17" spans="2:13" ht="15" customHeight="1">
      <c r="B17" s="9" t="s">
        <v>7</v>
      </c>
      <c r="C17" s="5" t="s">
        <v>192</v>
      </c>
      <c r="D17" s="88" t="s">
        <v>10</v>
      </c>
      <c r="E17" s="60">
        <v>32215</v>
      </c>
      <c r="F17" s="61">
        <v>2797</v>
      </c>
      <c r="G17" s="61"/>
      <c r="H17" s="61">
        <v>35000</v>
      </c>
      <c r="I17" s="63"/>
      <c r="J17" s="98">
        <f>ROUND(E17/10000,2)</f>
        <v>3.22</v>
      </c>
      <c r="K17" s="98">
        <f>ROUND(F17/10000,2)</f>
        <v>0.28</v>
      </c>
      <c r="L17" s="121">
        <f t="shared" si="0"/>
        <v>3.5</v>
      </c>
      <c r="M17" s="2"/>
    </row>
    <row r="18" spans="2:13" s="4" customFormat="1" ht="15" customHeight="1">
      <c r="B18" s="9" t="s">
        <v>8</v>
      </c>
      <c r="C18" s="5" t="s">
        <v>11</v>
      </c>
      <c r="D18" s="88" t="s">
        <v>10</v>
      </c>
      <c r="E18" s="60">
        <v>33211</v>
      </c>
      <c r="F18" s="61">
        <v>1777</v>
      </c>
      <c r="G18" s="61"/>
      <c r="H18" s="61">
        <v>35000</v>
      </c>
      <c r="I18" s="63"/>
      <c r="J18" s="98">
        <f>ROUND(E18/10000,2)</f>
        <v>3.32</v>
      </c>
      <c r="K18" s="98">
        <f>ROUND(F18/10000,2)</f>
        <v>0.18</v>
      </c>
      <c r="L18" s="121">
        <f t="shared" si="0"/>
        <v>3.5</v>
      </c>
      <c r="M18" s="2"/>
    </row>
    <row r="19" spans="2:13" ht="15" customHeight="1">
      <c r="B19" s="9" t="s">
        <v>12</v>
      </c>
      <c r="C19" s="5" t="s">
        <v>13</v>
      </c>
      <c r="D19" s="88" t="s">
        <v>10</v>
      </c>
      <c r="E19" s="60">
        <v>27193</v>
      </c>
      <c r="F19" s="61">
        <v>1777</v>
      </c>
      <c r="G19" s="61"/>
      <c r="H19" s="61">
        <v>29000</v>
      </c>
      <c r="I19" s="63"/>
      <c r="J19" s="98">
        <f>ROUND(E19/10000,2)</f>
        <v>2.72</v>
      </c>
      <c r="K19" s="98">
        <f>ROUND(F19/10000,2)</f>
        <v>0.18</v>
      </c>
      <c r="L19" s="121">
        <f t="shared" si="0"/>
        <v>2.9000000000000004</v>
      </c>
      <c r="M19" s="2"/>
    </row>
    <row r="20" spans="2:13" s="4" customFormat="1" ht="38.25" customHeight="1">
      <c r="B20" s="9" t="s">
        <v>14</v>
      </c>
      <c r="C20" s="5" t="s">
        <v>15</v>
      </c>
      <c r="D20" s="88" t="s">
        <v>10</v>
      </c>
      <c r="E20" s="60">
        <v>33209</v>
      </c>
      <c r="F20" s="61">
        <v>1777</v>
      </c>
      <c r="G20" s="61"/>
      <c r="H20" s="61">
        <v>35000</v>
      </c>
      <c r="I20" s="63"/>
      <c r="J20" s="98">
        <f>ROUND(E20/10000,2)</f>
        <v>3.32</v>
      </c>
      <c r="K20" s="98">
        <f>ROUND(F20/10000,2)</f>
        <v>0.18</v>
      </c>
      <c r="L20" s="121">
        <f t="shared" si="0"/>
        <v>3.5</v>
      </c>
      <c r="M20" s="2"/>
    </row>
    <row r="21" spans="2:13" s="4" customFormat="1" ht="15" customHeight="1">
      <c r="B21" s="9" t="s">
        <v>16</v>
      </c>
      <c r="C21" s="5" t="s">
        <v>183</v>
      </c>
      <c r="D21" s="86" t="s">
        <v>10</v>
      </c>
      <c r="E21" s="60">
        <v>33340</v>
      </c>
      <c r="F21" s="61">
        <v>1626</v>
      </c>
      <c r="G21" s="61"/>
      <c r="H21" s="61">
        <v>35000</v>
      </c>
      <c r="I21" s="63"/>
      <c r="J21" s="98">
        <f>ROUND(E21/10000,2)</f>
        <v>3.33</v>
      </c>
      <c r="K21" s="98">
        <f>ROUND(F21/10000,2)</f>
        <v>0.16</v>
      </c>
      <c r="L21" s="121">
        <f t="shared" si="0"/>
        <v>3.49</v>
      </c>
      <c r="M21" s="2"/>
    </row>
    <row r="22" spans="2:13" ht="25.5">
      <c r="B22" s="9" t="s">
        <v>17</v>
      </c>
      <c r="C22" s="5" t="s">
        <v>184</v>
      </c>
      <c r="D22" s="88" t="s">
        <v>10</v>
      </c>
      <c r="E22" s="60">
        <v>33340</v>
      </c>
      <c r="F22" s="61">
        <v>1658</v>
      </c>
      <c r="G22" s="61"/>
      <c r="H22" s="61">
        <v>35000</v>
      </c>
      <c r="I22" s="63"/>
      <c r="J22" s="98">
        <f>ROUND(E22/10000,2)</f>
        <v>3.33</v>
      </c>
      <c r="K22" s="98">
        <f>ROUND(F22/10000,2)</f>
        <v>0.17</v>
      </c>
      <c r="L22" s="121">
        <f t="shared" si="0"/>
        <v>3.5</v>
      </c>
      <c r="M22" s="2"/>
    </row>
    <row r="23" spans="2:13" s="4" customFormat="1" ht="26.25" customHeight="1">
      <c r="B23" s="9" t="s">
        <v>18</v>
      </c>
      <c r="C23" s="5" t="s">
        <v>193</v>
      </c>
      <c r="D23" s="88" t="s">
        <v>10</v>
      </c>
      <c r="E23" s="60">
        <v>16356</v>
      </c>
      <c r="F23" s="61">
        <v>1625</v>
      </c>
      <c r="G23" s="61"/>
      <c r="H23" s="61">
        <v>18000</v>
      </c>
      <c r="I23" s="63"/>
      <c r="J23" s="98">
        <f>ROUND(E23/10000,2)</f>
        <v>1.64</v>
      </c>
      <c r="K23" s="98">
        <f>ROUND(F23/10000,2)</f>
        <v>0.16</v>
      </c>
      <c r="L23" s="121">
        <f t="shared" si="0"/>
        <v>1.7999999999999998</v>
      </c>
      <c r="M23" s="2"/>
    </row>
    <row r="24" spans="2:13" ht="15.75" customHeight="1">
      <c r="B24" s="9" t="s">
        <v>19</v>
      </c>
      <c r="C24" s="5" t="s">
        <v>21</v>
      </c>
      <c r="D24" s="88" t="s">
        <v>10</v>
      </c>
      <c r="E24" s="66">
        <v>16413</v>
      </c>
      <c r="F24" s="61">
        <v>2625</v>
      </c>
      <c r="G24" s="61"/>
      <c r="H24" s="61">
        <v>19000</v>
      </c>
      <c r="I24" s="63"/>
      <c r="J24" s="98">
        <f>ROUND(E24/10000,2)</f>
        <v>1.64</v>
      </c>
      <c r="K24" s="98">
        <f>ROUND(F24/10000,2)</f>
        <v>0.26</v>
      </c>
      <c r="L24" s="121">
        <f t="shared" si="0"/>
        <v>1.9</v>
      </c>
      <c r="M24" s="2"/>
    </row>
    <row r="25" spans="2:13" s="4" customFormat="1" ht="15" customHeight="1">
      <c r="B25" s="16" t="s">
        <v>20</v>
      </c>
      <c r="C25" s="5" t="s">
        <v>22</v>
      </c>
      <c r="D25" s="88" t="s">
        <v>10</v>
      </c>
      <c r="E25" s="66">
        <v>20371</v>
      </c>
      <c r="F25" s="61">
        <v>1625</v>
      </c>
      <c r="G25" s="61"/>
      <c r="H25" s="61">
        <v>22000</v>
      </c>
      <c r="I25" s="63"/>
      <c r="J25" s="98">
        <f>ROUND(E25/10000,2)</f>
        <v>2.04</v>
      </c>
      <c r="K25" s="98">
        <f>ROUND(F25/10000,2)</f>
        <v>0.16</v>
      </c>
      <c r="L25" s="121">
        <f t="shared" si="0"/>
        <v>2.2</v>
      </c>
      <c r="M25" s="2"/>
    </row>
    <row r="26" spans="2:13" s="4" customFormat="1" ht="15" customHeight="1">
      <c r="B26" s="9" t="s">
        <v>23</v>
      </c>
      <c r="C26" s="5" t="s">
        <v>24</v>
      </c>
      <c r="D26" s="88" t="s">
        <v>10</v>
      </c>
      <c r="E26" s="60">
        <v>23356</v>
      </c>
      <c r="F26" s="61">
        <v>11634</v>
      </c>
      <c r="G26" s="61"/>
      <c r="H26" s="61">
        <f>CEILING(E26+F26,100)</f>
        <v>35000</v>
      </c>
      <c r="I26" s="63"/>
      <c r="J26" s="98">
        <f>ROUND(E26/10000,2)</f>
        <v>2.34</v>
      </c>
      <c r="K26" s="98">
        <f>ROUND(F26/10000,2)</f>
        <v>1.16</v>
      </c>
      <c r="L26" s="121">
        <f t="shared" si="0"/>
        <v>3.5</v>
      </c>
      <c r="M26" s="2"/>
    </row>
    <row r="27" spans="2:13" s="4" customFormat="1" ht="43.5" customHeight="1">
      <c r="B27" s="9"/>
      <c r="C27" s="5" t="s">
        <v>325</v>
      </c>
      <c r="D27" s="90" t="s">
        <v>345</v>
      </c>
      <c r="E27" s="60">
        <v>23196</v>
      </c>
      <c r="F27" s="61">
        <v>16801</v>
      </c>
      <c r="G27" s="61"/>
      <c r="H27" s="61">
        <f>CEILING(E27+F27,100)</f>
        <v>40000</v>
      </c>
      <c r="I27" s="63"/>
      <c r="J27" s="98">
        <f>ROUND(E27/10000,2)</f>
        <v>2.32</v>
      </c>
      <c r="K27" s="98">
        <f>ROUND(F27/10000,2)</f>
        <v>1.68</v>
      </c>
      <c r="L27" s="121">
        <f t="shared" si="0"/>
        <v>4</v>
      </c>
      <c r="M27" s="2"/>
    </row>
    <row r="28" spans="1:13" ht="17.25" customHeight="1">
      <c r="A28" s="48"/>
      <c r="B28" s="7"/>
      <c r="C28" s="27" t="s">
        <v>26</v>
      </c>
      <c r="D28" s="88"/>
      <c r="E28" s="60"/>
      <c r="F28" s="61"/>
      <c r="G28" s="61"/>
      <c r="H28" s="61"/>
      <c r="I28" s="63"/>
      <c r="J28" s="98"/>
      <c r="K28" s="100"/>
      <c r="L28" s="122"/>
      <c r="M28" s="2"/>
    </row>
    <row r="29" spans="2:13" ht="26.25" customHeight="1">
      <c r="B29" s="7"/>
      <c r="C29" s="91" t="s">
        <v>167</v>
      </c>
      <c r="D29" s="88" t="s">
        <v>10</v>
      </c>
      <c r="E29" s="66">
        <v>14424</v>
      </c>
      <c r="F29" s="61">
        <v>1625</v>
      </c>
      <c r="G29" s="61"/>
      <c r="H29" s="61">
        <v>16000</v>
      </c>
      <c r="I29" s="63"/>
      <c r="J29" s="98">
        <f>ROUND(E29/10000,2)</f>
        <v>1.44</v>
      </c>
      <c r="K29" s="98">
        <f>ROUND(F29/10000,2)</f>
        <v>0.16</v>
      </c>
      <c r="L29" s="121">
        <f aca="true" t="shared" si="1" ref="L29:L44">J29+K29</f>
        <v>1.5999999999999999</v>
      </c>
      <c r="M29" s="2"/>
    </row>
    <row r="30" spans="2:13" ht="24.75" customHeight="1">
      <c r="B30" s="7"/>
      <c r="C30" s="91" t="s">
        <v>176</v>
      </c>
      <c r="D30" s="88" t="s">
        <v>10</v>
      </c>
      <c r="E30" s="60">
        <v>14424</v>
      </c>
      <c r="F30" s="61">
        <v>1625</v>
      </c>
      <c r="G30" s="61"/>
      <c r="H30" s="61">
        <v>16000</v>
      </c>
      <c r="I30" s="63"/>
      <c r="J30" s="98">
        <f>ROUND(E30/10000,2)</f>
        <v>1.44</v>
      </c>
      <c r="K30" s="98">
        <f>ROUND(F30/10000,2)</f>
        <v>0.16</v>
      </c>
      <c r="L30" s="121">
        <f t="shared" si="1"/>
        <v>1.5999999999999999</v>
      </c>
      <c r="M30" s="2"/>
    </row>
    <row r="31" spans="2:13" ht="27" customHeight="1">
      <c r="B31" s="7"/>
      <c r="C31" s="28" t="s">
        <v>347</v>
      </c>
      <c r="D31" s="88" t="s">
        <v>10</v>
      </c>
      <c r="E31" s="60">
        <v>14424</v>
      </c>
      <c r="F31" s="61">
        <v>1625</v>
      </c>
      <c r="G31" s="61"/>
      <c r="H31" s="61">
        <v>16000</v>
      </c>
      <c r="I31" s="63"/>
      <c r="J31" s="98">
        <f>ROUND(E31/10000,2)</f>
        <v>1.44</v>
      </c>
      <c r="K31" s="98">
        <f>ROUND(F31/10000,2)</f>
        <v>0.16</v>
      </c>
      <c r="L31" s="121">
        <f t="shared" si="1"/>
        <v>1.5999999999999999</v>
      </c>
      <c r="M31" s="2"/>
    </row>
    <row r="32" spans="2:14" ht="38.25" customHeight="1">
      <c r="B32" s="9" t="s">
        <v>28</v>
      </c>
      <c r="C32" s="93" t="s">
        <v>29</v>
      </c>
      <c r="D32" s="88" t="s">
        <v>10</v>
      </c>
      <c r="E32" s="66">
        <v>28356</v>
      </c>
      <c r="F32" s="61">
        <v>1625</v>
      </c>
      <c r="G32" s="61"/>
      <c r="H32" s="61">
        <v>30000</v>
      </c>
      <c r="I32" s="63"/>
      <c r="J32" s="98">
        <f>ROUND(E32/10000,2)</f>
        <v>2.84</v>
      </c>
      <c r="K32" s="98">
        <f>ROUND(F32/10000,2)</f>
        <v>0.16</v>
      </c>
      <c r="L32" s="121">
        <f t="shared" si="1"/>
        <v>3</v>
      </c>
      <c r="M32" s="2"/>
      <c r="N32" t="s">
        <v>190</v>
      </c>
    </row>
    <row r="33" spans="2:13" ht="15.75" customHeight="1">
      <c r="B33" s="9" t="s">
        <v>30</v>
      </c>
      <c r="C33" s="5" t="s">
        <v>31</v>
      </c>
      <c r="D33" s="88" t="s">
        <v>10</v>
      </c>
      <c r="E33" s="60">
        <v>32395</v>
      </c>
      <c r="F33" s="61">
        <v>2613</v>
      </c>
      <c r="G33" s="61"/>
      <c r="H33" s="61">
        <v>35000</v>
      </c>
      <c r="I33" s="63"/>
      <c r="J33" s="98">
        <f>ROUND(E33/10000,2)</f>
        <v>3.24</v>
      </c>
      <c r="K33" s="98">
        <f>ROUND(F33/10000,2)</f>
        <v>0.26</v>
      </c>
      <c r="L33" s="121">
        <f t="shared" si="1"/>
        <v>3.5</v>
      </c>
      <c r="M33" s="2"/>
    </row>
    <row r="34" spans="2:13" ht="40.5" customHeight="1">
      <c r="B34" s="9" t="s">
        <v>32</v>
      </c>
      <c r="C34" s="5" t="s">
        <v>33</v>
      </c>
      <c r="D34" s="88" t="s">
        <v>10</v>
      </c>
      <c r="E34" s="60">
        <v>38392</v>
      </c>
      <c r="F34" s="61">
        <v>1625</v>
      </c>
      <c r="G34" s="61"/>
      <c r="H34" s="61">
        <v>40000</v>
      </c>
      <c r="I34" s="63"/>
      <c r="J34" s="98">
        <f>ROUND(E34/10000,2)</f>
        <v>3.84</v>
      </c>
      <c r="K34" s="98">
        <f>ROUND(F34/10000,2)</f>
        <v>0.16</v>
      </c>
      <c r="L34" s="121">
        <f t="shared" si="1"/>
        <v>4</v>
      </c>
      <c r="M34" s="2"/>
    </row>
    <row r="35" spans="2:13" ht="40.5" customHeight="1">
      <c r="B35" s="9"/>
      <c r="C35" s="5" t="s">
        <v>314</v>
      </c>
      <c r="D35" s="88" t="s">
        <v>10</v>
      </c>
      <c r="E35" s="60">
        <v>48415</v>
      </c>
      <c r="F35" s="61">
        <v>1625</v>
      </c>
      <c r="G35" s="61"/>
      <c r="H35" s="61">
        <v>50000</v>
      </c>
      <c r="I35" s="63"/>
      <c r="J35" s="98">
        <f>ROUND(E35/10000,2)</f>
        <v>4.84</v>
      </c>
      <c r="K35" s="98">
        <f>ROUND(F35/10000,2)</f>
        <v>0.16</v>
      </c>
      <c r="L35" s="121">
        <f t="shared" si="1"/>
        <v>5</v>
      </c>
      <c r="M35" s="2"/>
    </row>
    <row r="36" spans="2:13" ht="26.25" customHeight="1">
      <c r="B36" s="7"/>
      <c r="C36" s="94" t="s">
        <v>35</v>
      </c>
      <c r="D36" s="88"/>
      <c r="E36" s="60"/>
      <c r="F36" s="61"/>
      <c r="G36" s="61"/>
      <c r="H36" s="61"/>
      <c r="I36" s="63"/>
      <c r="J36" s="98"/>
      <c r="K36" s="100"/>
      <c r="L36" s="121"/>
      <c r="M36" s="2"/>
    </row>
    <row r="37" spans="2:13" ht="15" customHeight="1">
      <c r="B37" s="17" t="s">
        <v>147</v>
      </c>
      <c r="C37" s="5" t="s">
        <v>36</v>
      </c>
      <c r="D37" s="88" t="s">
        <v>10</v>
      </c>
      <c r="E37" s="66">
        <v>31876</v>
      </c>
      <c r="F37" s="61">
        <v>2082</v>
      </c>
      <c r="G37" s="61"/>
      <c r="H37" s="61">
        <v>34000</v>
      </c>
      <c r="I37" s="63"/>
      <c r="J37" s="98">
        <f>ROUND(E37/10000,2)</f>
        <v>3.19</v>
      </c>
      <c r="K37" s="98">
        <f>ROUND(F37/10000,2)</f>
        <v>0.21</v>
      </c>
      <c r="L37" s="121">
        <f t="shared" si="1"/>
        <v>3.4</v>
      </c>
      <c r="M37" s="2"/>
    </row>
    <row r="38" spans="2:13" ht="32.25" customHeight="1">
      <c r="B38" s="9" t="s">
        <v>37</v>
      </c>
      <c r="C38" s="92" t="s">
        <v>38</v>
      </c>
      <c r="D38" s="88" t="s">
        <v>10</v>
      </c>
      <c r="E38" s="60">
        <v>36958</v>
      </c>
      <c r="F38" s="61">
        <v>2042</v>
      </c>
      <c r="G38" s="61"/>
      <c r="H38" s="61">
        <v>39000</v>
      </c>
      <c r="I38" s="63"/>
      <c r="J38" s="98">
        <f>ROUND(E38/10000,2)</f>
        <v>3.7</v>
      </c>
      <c r="K38" s="98">
        <f>ROUND(F38/10000,2)</f>
        <v>0.2</v>
      </c>
      <c r="L38" s="121">
        <f t="shared" si="1"/>
        <v>3.9000000000000004</v>
      </c>
      <c r="M38" s="2"/>
    </row>
    <row r="39" spans="2:13" ht="26.25" customHeight="1">
      <c r="B39" s="9" t="s">
        <v>39</v>
      </c>
      <c r="C39" s="45" t="s">
        <v>40</v>
      </c>
      <c r="D39" s="88" t="s">
        <v>10</v>
      </c>
      <c r="E39" s="60">
        <v>33419</v>
      </c>
      <c r="F39" s="61">
        <v>1625</v>
      </c>
      <c r="G39" s="61"/>
      <c r="H39" s="61">
        <v>35000</v>
      </c>
      <c r="I39" s="63"/>
      <c r="J39" s="98">
        <f>ROUND(E39/10000,2)</f>
        <v>3.34</v>
      </c>
      <c r="K39" s="98">
        <f>ROUND(F39/10000,2)</f>
        <v>0.16</v>
      </c>
      <c r="L39" s="121">
        <f t="shared" si="1"/>
        <v>3.5</v>
      </c>
      <c r="M39" s="2"/>
    </row>
    <row r="40" spans="2:13" ht="38.25">
      <c r="B40" s="9" t="s">
        <v>41</v>
      </c>
      <c r="C40" s="5" t="s">
        <v>42</v>
      </c>
      <c r="D40" s="88" t="s">
        <v>10</v>
      </c>
      <c r="E40" s="60">
        <v>33575</v>
      </c>
      <c r="F40" s="61">
        <v>1403</v>
      </c>
      <c r="G40" s="61"/>
      <c r="H40" s="61">
        <v>35000</v>
      </c>
      <c r="I40" s="63"/>
      <c r="J40" s="98">
        <f>ROUND(E40/10000,2)</f>
        <v>3.36</v>
      </c>
      <c r="K40" s="98">
        <f>ROUND(F40/10000,2)</f>
        <v>0.14</v>
      </c>
      <c r="L40" s="121">
        <f t="shared" si="1"/>
        <v>3.5</v>
      </c>
      <c r="M40" s="2"/>
    </row>
    <row r="41" spans="2:13" ht="51">
      <c r="B41" s="9" t="s">
        <v>43</v>
      </c>
      <c r="C41" s="5" t="s">
        <v>44</v>
      </c>
      <c r="D41" s="88" t="s">
        <v>10</v>
      </c>
      <c r="E41" s="60">
        <v>41316</v>
      </c>
      <c r="F41" s="61">
        <v>1658</v>
      </c>
      <c r="G41" s="61"/>
      <c r="H41" s="61">
        <v>43000</v>
      </c>
      <c r="I41" s="63"/>
      <c r="J41" s="98">
        <f>ROUND(E41/10000,2)</f>
        <v>4.13</v>
      </c>
      <c r="K41" s="98">
        <f>ROUND(F41/10000,2)</f>
        <v>0.17</v>
      </c>
      <c r="L41" s="121">
        <f t="shared" si="1"/>
        <v>4.3</v>
      </c>
      <c r="M41" s="2"/>
    </row>
    <row r="42" spans="2:13" ht="25.5" customHeight="1">
      <c r="B42" s="9" t="s">
        <v>234</v>
      </c>
      <c r="C42" s="5" t="s">
        <v>235</v>
      </c>
      <c r="D42" s="88" t="s">
        <v>10</v>
      </c>
      <c r="E42" s="60">
        <v>37868</v>
      </c>
      <c r="F42" s="61">
        <v>12100</v>
      </c>
      <c r="G42" s="61"/>
      <c r="H42" s="61">
        <f>CEILING(E42+F42,100)</f>
        <v>50000</v>
      </c>
      <c r="I42" s="63"/>
      <c r="J42" s="98">
        <f>ROUND(E42/10000,2)</f>
        <v>3.79</v>
      </c>
      <c r="K42" s="98">
        <f>ROUND(F42/10000,2)</f>
        <v>1.21</v>
      </c>
      <c r="L42" s="121">
        <f t="shared" si="1"/>
        <v>5</v>
      </c>
      <c r="M42" s="2"/>
    </row>
    <row r="43" spans="2:13" ht="25.5">
      <c r="B43" s="9" t="s">
        <v>256</v>
      </c>
      <c r="C43" s="5" t="s">
        <v>257</v>
      </c>
      <c r="D43" s="88" t="s">
        <v>10</v>
      </c>
      <c r="E43" s="60">
        <v>30329</v>
      </c>
      <c r="F43" s="61">
        <v>1658</v>
      </c>
      <c r="G43" s="61"/>
      <c r="H43" s="61">
        <v>32000</v>
      </c>
      <c r="I43" s="63"/>
      <c r="J43" s="98">
        <f>ROUND(E43/10000,2)</f>
        <v>3.03</v>
      </c>
      <c r="K43" s="98">
        <f>ROUND(F43/10000,2)</f>
        <v>0.17</v>
      </c>
      <c r="L43" s="121">
        <f t="shared" si="1"/>
        <v>3.1999999999999997</v>
      </c>
      <c r="M43" s="2"/>
    </row>
    <row r="44" spans="2:13" ht="25.5">
      <c r="B44" s="9"/>
      <c r="C44" s="5" t="s">
        <v>259</v>
      </c>
      <c r="D44" s="88" t="s">
        <v>10</v>
      </c>
      <c r="E44" s="60">
        <v>30329</v>
      </c>
      <c r="F44" s="61">
        <v>1658</v>
      </c>
      <c r="G44" s="61"/>
      <c r="H44" s="61">
        <v>32000</v>
      </c>
      <c r="I44" s="63"/>
      <c r="J44" s="98">
        <f>ROUND(E44/10000,2)</f>
        <v>3.03</v>
      </c>
      <c r="K44" s="98">
        <f>ROUND(F44/10000,2)</f>
        <v>0.17</v>
      </c>
      <c r="L44" s="121">
        <f t="shared" si="1"/>
        <v>3.1999999999999997</v>
      </c>
      <c r="M44" s="2"/>
    </row>
    <row r="45" spans="2:13" ht="15.75">
      <c r="B45" s="9" t="s">
        <v>45</v>
      </c>
      <c r="C45" s="27" t="s">
        <v>46</v>
      </c>
      <c r="D45" s="54"/>
      <c r="E45" s="66"/>
      <c r="F45" s="61"/>
      <c r="G45" s="61"/>
      <c r="H45" s="61"/>
      <c r="I45" s="63"/>
      <c r="J45" s="98"/>
      <c r="K45" s="100"/>
      <c r="L45" s="122"/>
      <c r="M45" s="2"/>
    </row>
    <row r="46" spans="2:13" ht="63.75">
      <c r="B46" s="9" t="s">
        <v>230</v>
      </c>
      <c r="C46" s="28" t="s">
        <v>231</v>
      </c>
      <c r="D46" s="88" t="s">
        <v>10</v>
      </c>
      <c r="E46" s="60">
        <v>26618</v>
      </c>
      <c r="F46" s="61">
        <v>1403</v>
      </c>
      <c r="G46" s="61"/>
      <c r="H46" s="61">
        <v>28000</v>
      </c>
      <c r="I46" s="63"/>
      <c r="J46" s="98">
        <f>ROUND(E46/10000,2)</f>
        <v>2.66</v>
      </c>
      <c r="K46" s="98">
        <f>ROUND(F46/10000,2)</f>
        <v>0.14</v>
      </c>
      <c r="L46" s="121">
        <f aca="true" t="shared" si="2" ref="L46:L58">J46+K46</f>
        <v>2.8000000000000003</v>
      </c>
      <c r="M46" s="2"/>
    </row>
    <row r="47" spans="1:13" ht="26.25" customHeight="1">
      <c r="A47" s="2"/>
      <c r="B47" s="9"/>
      <c r="C47" s="91" t="s">
        <v>298</v>
      </c>
      <c r="D47" s="88" t="s">
        <v>10</v>
      </c>
      <c r="E47" s="60">
        <v>12469</v>
      </c>
      <c r="F47" s="61">
        <v>7500</v>
      </c>
      <c r="G47" s="61"/>
      <c r="H47" s="61">
        <f aca="true" t="shared" si="3" ref="H47:H52">CEILING(E47+F47,100)</f>
        <v>20000</v>
      </c>
      <c r="I47" s="63"/>
      <c r="J47" s="98">
        <f>ROUND(E47/10000,2)</f>
        <v>1.25</v>
      </c>
      <c r="K47" s="98">
        <f>ROUND(F47/10000,2)</f>
        <v>0.75</v>
      </c>
      <c r="L47" s="121">
        <f t="shared" si="2"/>
        <v>2</v>
      </c>
      <c r="M47" s="2"/>
    </row>
    <row r="48" spans="1:13" ht="27.75" customHeight="1">
      <c r="A48" s="3"/>
      <c r="B48" s="9"/>
      <c r="C48" s="28" t="s">
        <v>299</v>
      </c>
      <c r="D48" s="88" t="s">
        <v>10</v>
      </c>
      <c r="E48" s="60">
        <v>15500</v>
      </c>
      <c r="F48" s="61">
        <v>7500</v>
      </c>
      <c r="G48" s="61"/>
      <c r="H48" s="61">
        <f t="shared" si="3"/>
        <v>23000</v>
      </c>
      <c r="I48" s="63"/>
      <c r="J48" s="98">
        <f>ROUND(E48/10000,2)</f>
        <v>1.55</v>
      </c>
      <c r="K48" s="98">
        <f>ROUND(F48/10000,2)</f>
        <v>0.75</v>
      </c>
      <c r="L48" s="121">
        <f t="shared" si="2"/>
        <v>2.3</v>
      </c>
      <c r="M48" s="2"/>
    </row>
    <row r="49" spans="1:13" ht="51">
      <c r="A49" s="2"/>
      <c r="B49" s="9"/>
      <c r="C49" s="28" t="s">
        <v>300</v>
      </c>
      <c r="D49" s="88" t="s">
        <v>10</v>
      </c>
      <c r="E49" s="60">
        <v>26923</v>
      </c>
      <c r="F49" s="61">
        <v>3050</v>
      </c>
      <c r="G49" s="61"/>
      <c r="H49" s="61">
        <f t="shared" si="3"/>
        <v>30000</v>
      </c>
      <c r="I49" s="63"/>
      <c r="J49" s="98">
        <f>ROUND(E49/10000,2)</f>
        <v>2.69</v>
      </c>
      <c r="K49" s="98">
        <f>ROUND(F49/10000,2)</f>
        <v>0.31</v>
      </c>
      <c r="L49" s="121">
        <f t="shared" si="2"/>
        <v>3</v>
      </c>
      <c r="M49" s="2"/>
    </row>
    <row r="50" spans="1:13" ht="51">
      <c r="A50" s="2"/>
      <c r="B50" s="9"/>
      <c r="C50" s="28" t="s">
        <v>301</v>
      </c>
      <c r="D50" s="88" t="s">
        <v>10</v>
      </c>
      <c r="E50" s="60">
        <v>26923</v>
      </c>
      <c r="F50" s="61">
        <v>6077</v>
      </c>
      <c r="G50" s="61"/>
      <c r="H50" s="61">
        <f t="shared" si="3"/>
        <v>33000</v>
      </c>
      <c r="I50" s="63"/>
      <c r="J50" s="98">
        <f>ROUND(E50/10000,2)</f>
        <v>2.69</v>
      </c>
      <c r="K50" s="98">
        <f>ROUND(F50/10000,2)</f>
        <v>0.61</v>
      </c>
      <c r="L50" s="121">
        <f t="shared" si="2"/>
        <v>3.3</v>
      </c>
      <c r="M50" s="2"/>
    </row>
    <row r="51" spans="1:13" ht="25.5">
      <c r="A51" s="2"/>
      <c r="B51" s="9"/>
      <c r="C51" s="28" t="s">
        <v>302</v>
      </c>
      <c r="D51" s="88" t="s">
        <v>10</v>
      </c>
      <c r="E51" s="60">
        <v>27442</v>
      </c>
      <c r="F51" s="61">
        <v>7500</v>
      </c>
      <c r="G51" s="61"/>
      <c r="H51" s="61">
        <f t="shared" si="3"/>
        <v>35000</v>
      </c>
      <c r="I51" s="63"/>
      <c r="J51" s="98">
        <f>ROUND(E51/10000,2)</f>
        <v>2.74</v>
      </c>
      <c r="K51" s="98">
        <f>ROUND(F51/10000,2)</f>
        <v>0.75</v>
      </c>
      <c r="L51" s="121">
        <f t="shared" si="2"/>
        <v>3.49</v>
      </c>
      <c r="M51" s="2"/>
    </row>
    <row r="52" spans="2:13" ht="51">
      <c r="B52" s="9"/>
      <c r="C52" s="28" t="s">
        <v>303</v>
      </c>
      <c r="D52" s="88" t="s">
        <v>10</v>
      </c>
      <c r="E52" s="60">
        <v>32475</v>
      </c>
      <c r="F52" s="61">
        <v>7500</v>
      </c>
      <c r="G52" s="61"/>
      <c r="H52" s="61">
        <f t="shared" si="3"/>
        <v>40000</v>
      </c>
      <c r="I52" s="63"/>
      <c r="J52" s="98">
        <f>ROUND(E52/10000,2)</f>
        <v>3.25</v>
      </c>
      <c r="K52" s="98">
        <f>ROUND(F52/10000,2)</f>
        <v>0.75</v>
      </c>
      <c r="L52" s="121">
        <f t="shared" si="2"/>
        <v>4</v>
      </c>
      <c r="M52" s="2"/>
    </row>
    <row r="53" spans="2:13" ht="15.75">
      <c r="B53" s="16" t="s">
        <v>47</v>
      </c>
      <c r="C53" s="5" t="s">
        <v>48</v>
      </c>
      <c r="D53" s="88" t="s">
        <v>10</v>
      </c>
      <c r="E53" s="60">
        <v>15902</v>
      </c>
      <c r="F53" s="61">
        <v>1051</v>
      </c>
      <c r="G53" s="61"/>
      <c r="H53" s="61">
        <v>17000</v>
      </c>
      <c r="I53" s="63"/>
      <c r="J53" s="98">
        <f>ROUND(E53/10000,2)</f>
        <v>1.59</v>
      </c>
      <c r="K53" s="98">
        <f>ROUND(F53/10000,2)</f>
        <v>0.11</v>
      </c>
      <c r="L53" s="121">
        <f t="shared" si="2"/>
        <v>1.7000000000000002</v>
      </c>
      <c r="M53" s="2"/>
    </row>
    <row r="54" spans="2:13" ht="15.75">
      <c r="B54" s="10" t="s">
        <v>49</v>
      </c>
      <c r="C54" s="5" t="s">
        <v>50</v>
      </c>
      <c r="D54" s="88" t="s">
        <v>10</v>
      </c>
      <c r="E54" s="60">
        <v>16631</v>
      </c>
      <c r="F54" s="61">
        <v>351</v>
      </c>
      <c r="G54" s="61"/>
      <c r="H54" s="61">
        <v>17000</v>
      </c>
      <c r="I54" s="63"/>
      <c r="J54" s="98">
        <f>ROUND(E54/10000,2)</f>
        <v>1.66</v>
      </c>
      <c r="K54" s="98">
        <f>ROUND(F54/10000,2)</f>
        <v>0.04</v>
      </c>
      <c r="L54" s="121">
        <f t="shared" si="2"/>
        <v>1.7</v>
      </c>
      <c r="M54" s="2"/>
    </row>
    <row r="55" spans="2:13" ht="25.5">
      <c r="B55" s="9" t="s">
        <v>51</v>
      </c>
      <c r="C55" s="5" t="s">
        <v>52</v>
      </c>
      <c r="D55" s="88" t="s">
        <v>10</v>
      </c>
      <c r="E55" s="60">
        <v>33410</v>
      </c>
      <c r="F55" s="61">
        <v>640</v>
      </c>
      <c r="G55" s="61"/>
      <c r="H55" s="61">
        <v>34000</v>
      </c>
      <c r="I55" s="63"/>
      <c r="J55" s="98">
        <f>ROUND(E55/10000,2)</f>
        <v>3.34</v>
      </c>
      <c r="K55" s="98">
        <f>ROUND(F55/10000,2)</f>
        <v>0.06</v>
      </c>
      <c r="L55" s="121">
        <f t="shared" si="2"/>
        <v>3.4</v>
      </c>
      <c r="M55" s="2"/>
    </row>
    <row r="56" spans="2:13" ht="15" customHeight="1">
      <c r="B56" s="9" t="s">
        <v>53</v>
      </c>
      <c r="C56" s="5" t="s">
        <v>201</v>
      </c>
      <c r="D56" s="88" t="s">
        <v>261</v>
      </c>
      <c r="E56" s="60">
        <v>9089</v>
      </c>
      <c r="F56" s="61">
        <v>888</v>
      </c>
      <c r="G56" s="61"/>
      <c r="H56" s="61">
        <v>10000</v>
      </c>
      <c r="I56" s="63"/>
      <c r="J56" s="98">
        <f>ROUND(E56/10000,2)</f>
        <v>0.91</v>
      </c>
      <c r="K56" s="98">
        <f>ROUND(F56/10000,2)</f>
        <v>0.09</v>
      </c>
      <c r="L56" s="121">
        <f t="shared" si="2"/>
        <v>1</v>
      </c>
      <c r="M56" s="2"/>
    </row>
    <row r="57" spans="2:13" ht="20.25" customHeight="1">
      <c r="B57" s="9"/>
      <c r="C57" s="5" t="s">
        <v>200</v>
      </c>
      <c r="D57" s="88" t="s">
        <v>262</v>
      </c>
      <c r="E57" s="60">
        <v>8556</v>
      </c>
      <c r="F57" s="67">
        <v>444</v>
      </c>
      <c r="G57" s="61"/>
      <c r="H57" s="61">
        <v>9000</v>
      </c>
      <c r="I57" s="63"/>
      <c r="J57" s="98">
        <f>ROUND(E57/10000,2)</f>
        <v>0.86</v>
      </c>
      <c r="K57" s="98">
        <f>ROUND(F57/10000,2)</f>
        <v>0.04</v>
      </c>
      <c r="L57" s="121">
        <f t="shared" si="2"/>
        <v>0.9</v>
      </c>
      <c r="M57" s="2"/>
    </row>
    <row r="58" spans="2:13" ht="15.75" customHeight="1">
      <c r="B58" s="17" t="s">
        <v>161</v>
      </c>
      <c r="C58" s="5" t="s">
        <v>168</v>
      </c>
      <c r="D58" s="88" t="s">
        <v>10</v>
      </c>
      <c r="E58" s="60">
        <v>5599</v>
      </c>
      <c r="F58" s="67">
        <v>1420</v>
      </c>
      <c r="G58" s="61"/>
      <c r="H58" s="61">
        <v>7000</v>
      </c>
      <c r="I58" s="68"/>
      <c r="J58" s="98">
        <f>ROUND(E58/10000,2)</f>
        <v>0.56</v>
      </c>
      <c r="K58" s="98">
        <f>ROUND(F58/10000,2)</f>
        <v>0.14</v>
      </c>
      <c r="L58" s="121">
        <f t="shared" si="2"/>
        <v>0.7000000000000001</v>
      </c>
      <c r="M58" s="2"/>
    </row>
    <row r="59" spans="2:13" ht="18.75" customHeight="1">
      <c r="B59" s="7"/>
      <c r="C59" s="27" t="s">
        <v>54</v>
      </c>
      <c r="D59" s="54"/>
      <c r="E59" s="66"/>
      <c r="F59" s="61"/>
      <c r="G59" s="61"/>
      <c r="H59" s="61"/>
      <c r="I59" s="63"/>
      <c r="J59" s="101"/>
      <c r="K59" s="100"/>
      <c r="L59" s="122"/>
      <c r="M59" s="2"/>
    </row>
    <row r="60" spans="2:13" ht="39" customHeight="1">
      <c r="B60" s="9" t="s">
        <v>55</v>
      </c>
      <c r="C60" s="95" t="s">
        <v>56</v>
      </c>
      <c r="D60" s="88" t="s">
        <v>10</v>
      </c>
      <c r="E60" s="60">
        <v>16623</v>
      </c>
      <c r="F60" s="61">
        <v>1403</v>
      </c>
      <c r="G60" s="75"/>
      <c r="H60" s="61">
        <v>18000</v>
      </c>
      <c r="I60" s="72"/>
      <c r="J60" s="98">
        <f>ROUND(E60/10000,2)</f>
        <v>1.66</v>
      </c>
      <c r="K60" s="98">
        <f>ROUND(F60/10000,2)</f>
        <v>0.14</v>
      </c>
      <c r="L60" s="121">
        <f aca="true" t="shared" si="4" ref="L60:L68">J60+K60</f>
        <v>1.7999999999999998</v>
      </c>
      <c r="M60" s="2"/>
    </row>
    <row r="61" spans="2:13" ht="15.75" customHeight="1">
      <c r="B61" s="9" t="s">
        <v>57</v>
      </c>
      <c r="C61" s="5" t="s">
        <v>58</v>
      </c>
      <c r="D61" s="88" t="s">
        <v>10</v>
      </c>
      <c r="E61" s="60">
        <v>25631</v>
      </c>
      <c r="F61" s="61">
        <v>1403</v>
      </c>
      <c r="G61" s="61"/>
      <c r="H61" s="61">
        <v>27000</v>
      </c>
      <c r="I61" s="63"/>
      <c r="J61" s="98">
        <f>ROUND(E61/10000,2)</f>
        <v>2.56</v>
      </c>
      <c r="K61" s="98">
        <f>ROUND(F61/10000,2)</f>
        <v>0.14</v>
      </c>
      <c r="L61" s="121">
        <f t="shared" si="4"/>
        <v>2.7</v>
      </c>
      <c r="M61" s="2"/>
    </row>
    <row r="62" spans="2:13" ht="17.25" customHeight="1">
      <c r="B62" s="9" t="s">
        <v>59</v>
      </c>
      <c r="C62" s="5" t="s">
        <v>60</v>
      </c>
      <c r="D62" s="88" t="s">
        <v>10</v>
      </c>
      <c r="E62" s="60">
        <v>53595</v>
      </c>
      <c r="F62" s="61">
        <v>1403</v>
      </c>
      <c r="G62" s="61"/>
      <c r="H62" s="61">
        <v>55000</v>
      </c>
      <c r="I62" s="63"/>
      <c r="J62" s="98">
        <f>ROUND(E62/10000,2)</f>
        <v>5.36</v>
      </c>
      <c r="K62" s="98">
        <f>ROUND(F62/10000,2)</f>
        <v>0.14</v>
      </c>
      <c r="L62" s="121">
        <f t="shared" si="4"/>
        <v>5.5</v>
      </c>
      <c r="M62" s="2"/>
    </row>
    <row r="63" spans="2:13" ht="26.25" customHeight="1">
      <c r="B63" s="19" t="s">
        <v>207</v>
      </c>
      <c r="C63" s="39" t="s">
        <v>208</v>
      </c>
      <c r="D63" s="88" t="s">
        <v>10</v>
      </c>
      <c r="E63" s="60">
        <v>56080</v>
      </c>
      <c r="F63" s="61">
        <v>11920</v>
      </c>
      <c r="G63" s="61"/>
      <c r="H63" s="61">
        <v>68000</v>
      </c>
      <c r="I63" s="76"/>
      <c r="J63" s="98">
        <f>ROUND(E63/10000,2)</f>
        <v>5.61</v>
      </c>
      <c r="K63" s="98">
        <f>ROUND(F63/10000,2)</f>
        <v>1.19</v>
      </c>
      <c r="L63" s="121">
        <f t="shared" si="4"/>
        <v>6.800000000000001</v>
      </c>
      <c r="M63" s="2"/>
    </row>
    <row r="64" spans="2:13" ht="17.25" customHeight="1">
      <c r="B64" s="9" t="s">
        <v>61</v>
      </c>
      <c r="C64" s="5" t="s">
        <v>62</v>
      </c>
      <c r="D64" s="88" t="s">
        <v>10</v>
      </c>
      <c r="E64" s="69">
        <v>97774</v>
      </c>
      <c r="F64" s="61">
        <v>112210</v>
      </c>
      <c r="G64" s="61"/>
      <c r="H64" s="61">
        <v>210000</v>
      </c>
      <c r="I64" s="63"/>
      <c r="J64" s="98">
        <f>ROUND(E64/10000,2)</f>
        <v>9.78</v>
      </c>
      <c r="K64" s="98">
        <f>ROUND(F64/10000,2)</f>
        <v>11.22</v>
      </c>
      <c r="L64" s="121">
        <f t="shared" si="4"/>
        <v>21</v>
      </c>
      <c r="M64" s="2"/>
    </row>
    <row r="65" spans="2:13" ht="27.75" customHeight="1">
      <c r="B65" s="9" t="s">
        <v>63</v>
      </c>
      <c r="C65" s="5" t="s">
        <v>64</v>
      </c>
      <c r="D65" s="88" t="s">
        <v>10</v>
      </c>
      <c r="E65" s="60">
        <v>17770</v>
      </c>
      <c r="F65" s="61">
        <v>4209</v>
      </c>
      <c r="G65" s="61"/>
      <c r="H65" s="61">
        <v>22000</v>
      </c>
      <c r="I65" s="63"/>
      <c r="J65" s="98">
        <f>ROUND(E65/10000,2)</f>
        <v>1.78</v>
      </c>
      <c r="K65" s="98">
        <f>ROUND(F65/10000,2)</f>
        <v>0.42</v>
      </c>
      <c r="L65" s="121">
        <f t="shared" si="4"/>
        <v>2.2</v>
      </c>
      <c r="M65" s="2"/>
    </row>
    <row r="66" spans="2:13" ht="18" customHeight="1">
      <c r="B66" s="9" t="s">
        <v>65</v>
      </c>
      <c r="C66" s="5" t="s">
        <v>66</v>
      </c>
      <c r="D66" s="88" t="s">
        <v>10</v>
      </c>
      <c r="E66" s="60">
        <v>24832</v>
      </c>
      <c r="F66" s="61">
        <v>4209</v>
      </c>
      <c r="G66" s="61"/>
      <c r="H66" s="61">
        <v>29000</v>
      </c>
      <c r="I66" s="63"/>
      <c r="J66" s="98">
        <f>ROUND(E66/10000,2)</f>
        <v>2.48</v>
      </c>
      <c r="K66" s="98">
        <f>ROUND(F66/10000,2)</f>
        <v>0.42</v>
      </c>
      <c r="L66" s="121">
        <f t="shared" si="4"/>
        <v>2.9</v>
      </c>
      <c r="M66" s="2"/>
    </row>
    <row r="67" spans="2:13" ht="26.25" customHeight="1">
      <c r="B67" s="9"/>
      <c r="C67" s="5" t="s">
        <v>254</v>
      </c>
      <c r="D67" s="88" t="s">
        <v>10</v>
      </c>
      <c r="E67" s="60">
        <v>15844</v>
      </c>
      <c r="F67" s="61">
        <v>14150</v>
      </c>
      <c r="G67" s="61"/>
      <c r="H67" s="61">
        <f>CEILING(E67+F67,100)</f>
        <v>30000</v>
      </c>
      <c r="I67" s="63"/>
      <c r="J67" s="98">
        <f>ROUND(E67/10000,2)</f>
        <v>1.58</v>
      </c>
      <c r="K67" s="98">
        <f>ROUND(F67/10000,2)</f>
        <v>1.42</v>
      </c>
      <c r="L67" s="121">
        <f t="shared" si="4"/>
        <v>3</v>
      </c>
      <c r="M67" s="2"/>
    </row>
    <row r="68" spans="2:13" ht="25.5">
      <c r="B68" s="31"/>
      <c r="C68" s="5" t="s">
        <v>253</v>
      </c>
      <c r="D68" s="88" t="s">
        <v>10</v>
      </c>
      <c r="E68" s="60">
        <v>29031</v>
      </c>
      <c r="F68" s="61">
        <v>892</v>
      </c>
      <c r="G68" s="61"/>
      <c r="H68" s="61">
        <f>CEILING(E68+F68,100)</f>
        <v>30000</v>
      </c>
      <c r="I68" s="63"/>
      <c r="J68" s="98">
        <f>ROUND(E68/10000,2)</f>
        <v>2.9</v>
      </c>
      <c r="K68" s="98">
        <f>ROUND(F68/10000,2)</f>
        <v>0.09</v>
      </c>
      <c r="L68" s="121">
        <f t="shared" si="4"/>
        <v>2.9899999999999998</v>
      </c>
      <c r="M68" s="2" t="s">
        <v>285</v>
      </c>
    </row>
    <row r="69" spans="2:13" ht="17.25" customHeight="1">
      <c r="B69" s="7"/>
      <c r="C69" s="27" t="s">
        <v>67</v>
      </c>
      <c r="D69" s="54"/>
      <c r="E69" s="66"/>
      <c r="F69" s="61"/>
      <c r="G69" s="61"/>
      <c r="H69" s="61"/>
      <c r="I69" s="63"/>
      <c r="J69" s="101"/>
      <c r="K69" s="100"/>
      <c r="L69" s="122"/>
      <c r="M69" s="2"/>
    </row>
    <row r="70" spans="2:13" ht="53.25" customHeight="1">
      <c r="B70" s="9" t="s">
        <v>68</v>
      </c>
      <c r="C70" s="5" t="s">
        <v>159</v>
      </c>
      <c r="D70" s="88" t="s">
        <v>10</v>
      </c>
      <c r="E70" s="60">
        <v>24765</v>
      </c>
      <c r="F70" s="61">
        <v>4209</v>
      </c>
      <c r="G70" s="61"/>
      <c r="H70" s="61">
        <v>29000</v>
      </c>
      <c r="I70" s="63"/>
      <c r="J70" s="98">
        <f>ROUND(E70/10000,2)</f>
        <v>2.48</v>
      </c>
      <c r="K70" s="98">
        <f>ROUND(F70/10000,2)</f>
        <v>0.42</v>
      </c>
      <c r="L70" s="121">
        <f aca="true" t="shared" si="5" ref="L70:L82">J70+K70</f>
        <v>2.9</v>
      </c>
      <c r="M70" s="2"/>
    </row>
    <row r="71" spans="2:13" ht="29.25" customHeight="1">
      <c r="B71" s="7"/>
      <c r="C71" s="5" t="s">
        <v>178</v>
      </c>
      <c r="D71" s="88" t="s">
        <v>10</v>
      </c>
      <c r="E71" s="60">
        <v>24765</v>
      </c>
      <c r="F71" s="61">
        <v>6250</v>
      </c>
      <c r="G71" s="61"/>
      <c r="H71" s="61">
        <v>31000</v>
      </c>
      <c r="I71" s="63"/>
      <c r="J71" s="98">
        <f>ROUND(E71/10000,2)</f>
        <v>2.48</v>
      </c>
      <c r="K71" s="98">
        <f>ROUND(F71/10000,2)</f>
        <v>0.63</v>
      </c>
      <c r="L71" s="121">
        <f t="shared" si="5"/>
        <v>3.11</v>
      </c>
      <c r="M71" s="2"/>
    </row>
    <row r="72" spans="2:13" ht="28.5" customHeight="1">
      <c r="B72" s="9"/>
      <c r="C72" s="5" t="s">
        <v>179</v>
      </c>
      <c r="D72" s="88" t="s">
        <v>10</v>
      </c>
      <c r="E72" s="60">
        <v>24765</v>
      </c>
      <c r="F72" s="61">
        <v>7208</v>
      </c>
      <c r="G72" s="61"/>
      <c r="H72" s="61">
        <v>32000</v>
      </c>
      <c r="I72" s="63"/>
      <c r="J72" s="98">
        <f>ROUND(E72/10000,2)</f>
        <v>2.48</v>
      </c>
      <c r="K72" s="98">
        <f>ROUND(F72/10000,2)</f>
        <v>0.72</v>
      </c>
      <c r="L72" s="121">
        <f t="shared" si="5"/>
        <v>3.2</v>
      </c>
      <c r="M72" s="2"/>
    </row>
    <row r="73" spans="2:13" ht="28.5" customHeight="1">
      <c r="B73" s="19"/>
      <c r="C73" s="5" t="s">
        <v>181</v>
      </c>
      <c r="D73" s="88" t="s">
        <v>10</v>
      </c>
      <c r="E73" s="60">
        <v>20822</v>
      </c>
      <c r="F73" s="61">
        <v>4209</v>
      </c>
      <c r="G73" s="61"/>
      <c r="H73" s="61">
        <v>25000</v>
      </c>
      <c r="I73" s="63"/>
      <c r="J73" s="98">
        <f>ROUND(E73/10000,2)</f>
        <v>2.08</v>
      </c>
      <c r="K73" s="98">
        <f>ROUND(F73/10000,2)</f>
        <v>0.42</v>
      </c>
      <c r="L73" s="121">
        <f t="shared" si="5"/>
        <v>2.5</v>
      </c>
      <c r="M73" s="2"/>
    </row>
    <row r="74" spans="2:13" ht="36">
      <c r="B74" s="19"/>
      <c r="C74" s="18" t="s">
        <v>182</v>
      </c>
      <c r="D74" s="88" t="s">
        <v>10</v>
      </c>
      <c r="E74" s="60">
        <v>21317</v>
      </c>
      <c r="F74" s="61">
        <v>7705</v>
      </c>
      <c r="G74" s="61"/>
      <c r="H74" s="61">
        <v>29000</v>
      </c>
      <c r="I74" s="63"/>
      <c r="J74" s="98">
        <f>ROUND(E74/10000,2)</f>
        <v>2.13</v>
      </c>
      <c r="K74" s="98">
        <f>ROUND(F74/10000,2)</f>
        <v>0.77</v>
      </c>
      <c r="L74" s="121">
        <f t="shared" si="5"/>
        <v>2.9</v>
      </c>
      <c r="M74" s="2"/>
    </row>
    <row r="75" spans="2:13" ht="15.75">
      <c r="B75" s="19"/>
      <c r="C75" s="18" t="s">
        <v>286</v>
      </c>
      <c r="D75" s="88" t="s">
        <v>10</v>
      </c>
      <c r="E75" s="60">
        <v>22346</v>
      </c>
      <c r="F75" s="61">
        <v>7673</v>
      </c>
      <c r="G75" s="61"/>
      <c r="H75" s="61">
        <v>30000</v>
      </c>
      <c r="I75" s="63"/>
      <c r="J75" s="98">
        <f>ROUND(E75/10000,2)</f>
        <v>2.23</v>
      </c>
      <c r="K75" s="98">
        <f>ROUND(F75/10000,2)</f>
        <v>0.77</v>
      </c>
      <c r="L75" s="121">
        <f t="shared" si="5"/>
        <v>3</v>
      </c>
      <c r="M75" s="2"/>
    </row>
    <row r="76" spans="2:13" ht="24">
      <c r="B76" s="9"/>
      <c r="C76" s="18" t="s">
        <v>213</v>
      </c>
      <c r="D76" s="88" t="s">
        <v>10</v>
      </c>
      <c r="E76" s="60">
        <v>21203</v>
      </c>
      <c r="F76" s="70">
        <v>16810</v>
      </c>
      <c r="G76" s="61"/>
      <c r="H76" s="61">
        <v>38000</v>
      </c>
      <c r="I76" s="63"/>
      <c r="J76" s="98">
        <f>ROUND(E76/10000,2)</f>
        <v>2.12</v>
      </c>
      <c r="K76" s="98">
        <f>ROUND(F76/10000,2)</f>
        <v>1.68</v>
      </c>
      <c r="L76" s="121">
        <f t="shared" si="5"/>
        <v>3.8</v>
      </c>
      <c r="M76" s="2"/>
    </row>
    <row r="77" spans="2:13" ht="24">
      <c r="B77" s="9"/>
      <c r="C77" s="18" t="s">
        <v>214</v>
      </c>
      <c r="D77" s="88" t="s">
        <v>10</v>
      </c>
      <c r="E77" s="60">
        <v>22974</v>
      </c>
      <c r="F77" s="70">
        <v>5976</v>
      </c>
      <c r="G77" s="61"/>
      <c r="H77" s="61">
        <v>29000</v>
      </c>
      <c r="I77" s="63"/>
      <c r="J77" s="98">
        <f>ROUND(E77/10000,2)</f>
        <v>2.3</v>
      </c>
      <c r="K77" s="98">
        <f>ROUND(F77/10000,2)</f>
        <v>0.6</v>
      </c>
      <c r="L77" s="121">
        <f t="shared" si="5"/>
        <v>2.9</v>
      </c>
      <c r="M77" s="2"/>
    </row>
    <row r="78" spans="2:13" ht="25.5">
      <c r="B78" s="9"/>
      <c r="C78" s="5" t="s">
        <v>297</v>
      </c>
      <c r="D78" s="88" t="s">
        <v>10</v>
      </c>
      <c r="E78" s="60">
        <v>18633</v>
      </c>
      <c r="F78" s="61">
        <v>20367</v>
      </c>
      <c r="G78" s="61"/>
      <c r="H78" s="61">
        <v>39000</v>
      </c>
      <c r="I78" s="63"/>
      <c r="J78" s="98">
        <f>ROUND(E78/10000,2)</f>
        <v>1.86</v>
      </c>
      <c r="K78" s="98">
        <f>ROUND(F78/10000,2)</f>
        <v>2.04</v>
      </c>
      <c r="L78" s="121">
        <f t="shared" si="5"/>
        <v>3.9000000000000004</v>
      </c>
      <c r="M78" s="2"/>
    </row>
    <row r="79" spans="2:13" ht="17.25" customHeight="1">
      <c r="B79" s="9" t="s">
        <v>69</v>
      </c>
      <c r="C79" s="34" t="s">
        <v>205</v>
      </c>
      <c r="D79" s="88" t="s">
        <v>10</v>
      </c>
      <c r="E79" s="60">
        <v>31542</v>
      </c>
      <c r="F79" s="61">
        <v>5425</v>
      </c>
      <c r="G79" s="61"/>
      <c r="H79" s="61">
        <v>37000</v>
      </c>
      <c r="I79" s="63"/>
      <c r="J79" s="98">
        <f>ROUND(E79/10000,2)</f>
        <v>3.15</v>
      </c>
      <c r="K79" s="98">
        <f>ROUND(F79/10000,2)</f>
        <v>0.54</v>
      </c>
      <c r="L79" s="121">
        <f t="shared" si="5"/>
        <v>3.69</v>
      </c>
      <c r="M79" s="2"/>
    </row>
    <row r="80" spans="2:13" ht="25.5">
      <c r="B80" s="9" t="s">
        <v>70</v>
      </c>
      <c r="C80" s="5" t="s">
        <v>194</v>
      </c>
      <c r="D80" s="88" t="s">
        <v>10</v>
      </c>
      <c r="E80" s="60">
        <v>26916</v>
      </c>
      <c r="F80" s="61">
        <v>13049</v>
      </c>
      <c r="G80" s="61"/>
      <c r="H80" s="61">
        <v>40000</v>
      </c>
      <c r="I80" s="63"/>
      <c r="J80" s="98">
        <f>ROUND(E80/10000,2)</f>
        <v>2.69</v>
      </c>
      <c r="K80" s="98">
        <f>ROUND(F80/10000,2)</f>
        <v>1.3</v>
      </c>
      <c r="L80" s="121">
        <f t="shared" si="5"/>
        <v>3.99</v>
      </c>
      <c r="M80" s="2"/>
    </row>
    <row r="81" spans="2:13" ht="38.25">
      <c r="B81" s="9"/>
      <c r="C81" s="5" t="s">
        <v>287</v>
      </c>
      <c r="D81" s="88" t="s">
        <v>10</v>
      </c>
      <c r="E81" s="60">
        <v>44769</v>
      </c>
      <c r="F81" s="61">
        <v>11226</v>
      </c>
      <c r="G81" s="61"/>
      <c r="H81" s="61">
        <v>56000</v>
      </c>
      <c r="I81" s="63"/>
      <c r="J81" s="98">
        <f>ROUND(E81/10000,2)</f>
        <v>4.48</v>
      </c>
      <c r="K81" s="98">
        <f>ROUND(F81/10000,2)</f>
        <v>1.12</v>
      </c>
      <c r="L81" s="121">
        <f t="shared" si="5"/>
        <v>5.6000000000000005</v>
      </c>
      <c r="M81" s="2"/>
    </row>
    <row r="82" spans="2:13" ht="38.25">
      <c r="B82" s="9"/>
      <c r="C82" s="5" t="s">
        <v>288</v>
      </c>
      <c r="D82" s="88" t="s">
        <v>10</v>
      </c>
      <c r="E82" s="60">
        <v>44769</v>
      </c>
      <c r="F82" s="61">
        <v>11226</v>
      </c>
      <c r="G82" s="61"/>
      <c r="H82" s="61">
        <v>56000</v>
      </c>
      <c r="I82" s="63"/>
      <c r="J82" s="98">
        <f>ROUND(E82/10000,2)</f>
        <v>4.48</v>
      </c>
      <c r="K82" s="98">
        <f>ROUND(F82/10000,2)</f>
        <v>1.12</v>
      </c>
      <c r="L82" s="121">
        <f t="shared" si="5"/>
        <v>5.6000000000000005</v>
      </c>
      <c r="M82" s="2"/>
    </row>
    <row r="83" spans="2:13" ht="17.25" customHeight="1">
      <c r="B83" s="7"/>
      <c r="C83" s="27" t="s">
        <v>72</v>
      </c>
      <c r="D83" s="54"/>
      <c r="E83" s="66"/>
      <c r="F83" s="61"/>
      <c r="G83" s="61"/>
      <c r="H83" s="61"/>
      <c r="I83" s="63"/>
      <c r="J83" s="101"/>
      <c r="K83" s="100"/>
      <c r="L83" s="122"/>
      <c r="M83" s="2"/>
    </row>
    <row r="84" spans="2:13" ht="27.75" customHeight="1">
      <c r="B84" s="9" t="s">
        <v>73</v>
      </c>
      <c r="C84" s="5" t="s">
        <v>74</v>
      </c>
      <c r="D84" s="88" t="s">
        <v>260</v>
      </c>
      <c r="E84" s="60">
        <v>29258</v>
      </c>
      <c r="F84" s="61">
        <v>8763</v>
      </c>
      <c r="G84" s="61"/>
      <c r="H84" s="61">
        <v>38000</v>
      </c>
      <c r="I84" s="77"/>
      <c r="J84" s="98">
        <f>ROUND(E84/10000,2)</f>
        <v>2.93</v>
      </c>
      <c r="K84" s="98">
        <f>ROUND(F84/10000,2)</f>
        <v>0.88</v>
      </c>
      <c r="L84" s="121">
        <f>J84+K84</f>
        <v>3.81</v>
      </c>
      <c r="M84" s="2"/>
    </row>
    <row r="85" spans="2:13" ht="15" customHeight="1">
      <c r="B85" s="9" t="s">
        <v>75</v>
      </c>
      <c r="C85" s="5" t="s">
        <v>76</v>
      </c>
      <c r="D85" s="54"/>
      <c r="E85" s="66"/>
      <c r="F85" s="61"/>
      <c r="G85" s="61"/>
      <c r="H85" s="61"/>
      <c r="I85" s="77"/>
      <c r="J85" s="101"/>
      <c r="K85" s="98"/>
      <c r="L85" s="122"/>
      <c r="M85" s="2"/>
    </row>
    <row r="86" spans="2:13" ht="26.25" customHeight="1">
      <c r="B86" s="12" t="s">
        <v>163</v>
      </c>
      <c r="C86" s="95" t="s">
        <v>160</v>
      </c>
      <c r="D86" s="89" t="s">
        <v>260</v>
      </c>
      <c r="E86" s="60">
        <v>31982</v>
      </c>
      <c r="F86" s="61">
        <v>4013</v>
      </c>
      <c r="G86" s="75"/>
      <c r="H86" s="61">
        <v>36000</v>
      </c>
      <c r="I86" s="63"/>
      <c r="J86" s="98">
        <f>ROUND(E86/10000,2)</f>
        <v>3.2</v>
      </c>
      <c r="K86" s="98">
        <f>ROUND(F86/10000,2)</f>
        <v>0.4</v>
      </c>
      <c r="L86" s="121">
        <f aca="true" t="shared" si="6" ref="L86:L95">J86+K86</f>
        <v>3.6</v>
      </c>
      <c r="M86" s="2"/>
    </row>
    <row r="87" spans="2:13" ht="28.5" customHeight="1">
      <c r="B87" s="9" t="s">
        <v>177</v>
      </c>
      <c r="C87" s="45" t="s">
        <v>77</v>
      </c>
      <c r="D87" s="88" t="s">
        <v>260</v>
      </c>
      <c r="E87" s="60">
        <v>35040</v>
      </c>
      <c r="F87" s="61">
        <v>4943</v>
      </c>
      <c r="G87" s="61"/>
      <c r="H87" s="61">
        <f>CEILING(E87+F87,100)</f>
        <v>40000</v>
      </c>
      <c r="I87" s="63"/>
      <c r="J87" s="98">
        <f>ROUND(E87/10000,2)</f>
        <v>3.5</v>
      </c>
      <c r="K87" s="98">
        <f>ROUND(F87/10000,2)</f>
        <v>0.49</v>
      </c>
      <c r="L87" s="121">
        <f t="shared" si="6"/>
        <v>3.99</v>
      </c>
      <c r="M87" s="2"/>
    </row>
    <row r="88" spans="2:13" ht="27" customHeight="1">
      <c r="B88" s="9"/>
      <c r="C88" s="45" t="s">
        <v>79</v>
      </c>
      <c r="D88" s="88" t="s">
        <v>260</v>
      </c>
      <c r="E88" s="60">
        <v>17520</v>
      </c>
      <c r="F88" s="61">
        <v>2472</v>
      </c>
      <c r="G88" s="61"/>
      <c r="H88" s="61">
        <f>CEILING(E88+F88,100)</f>
        <v>20000</v>
      </c>
      <c r="I88" s="63"/>
      <c r="J88" s="98">
        <f>ROUND(E88/10000,2)</f>
        <v>1.75</v>
      </c>
      <c r="K88" s="98">
        <f>ROUND(F88/10000,2)</f>
        <v>0.25</v>
      </c>
      <c r="L88" s="121">
        <f t="shared" si="6"/>
        <v>2</v>
      </c>
      <c r="M88" s="2"/>
    </row>
    <row r="89" spans="2:13" ht="25.5">
      <c r="B89" s="9" t="s">
        <v>78</v>
      </c>
      <c r="C89" s="5" t="s">
        <v>318</v>
      </c>
      <c r="D89" s="88"/>
      <c r="E89" s="66">
        <v>34345</v>
      </c>
      <c r="F89" s="61">
        <v>3703</v>
      </c>
      <c r="G89" s="61"/>
      <c r="H89" s="61">
        <v>38000</v>
      </c>
      <c r="I89" s="63"/>
      <c r="J89" s="98">
        <f>ROUND(E89/10000,2)</f>
        <v>3.43</v>
      </c>
      <c r="K89" s="98">
        <f>ROUND(F89/10000,2)</f>
        <v>0.37</v>
      </c>
      <c r="L89" s="121">
        <f t="shared" si="6"/>
        <v>3.8000000000000003</v>
      </c>
      <c r="M89" s="2"/>
    </row>
    <row r="90" spans="2:13" ht="26.25" customHeight="1">
      <c r="B90" s="19" t="s">
        <v>80</v>
      </c>
      <c r="C90" s="45" t="s">
        <v>81</v>
      </c>
      <c r="D90" s="88" t="s">
        <v>260</v>
      </c>
      <c r="E90" s="60">
        <v>29858</v>
      </c>
      <c r="F90" s="61">
        <v>3102</v>
      </c>
      <c r="G90" s="61"/>
      <c r="H90" s="61">
        <v>33000</v>
      </c>
      <c r="I90" s="63"/>
      <c r="J90" s="98">
        <f>ROUND(E90/10000,2)</f>
        <v>2.99</v>
      </c>
      <c r="K90" s="98">
        <f>ROUND(F90/10000,2)</f>
        <v>0.31</v>
      </c>
      <c r="L90" s="121">
        <f t="shared" si="6"/>
        <v>3.3000000000000003</v>
      </c>
      <c r="M90" s="2"/>
    </row>
    <row r="91" spans="2:13" ht="39.75" customHeight="1">
      <c r="B91" s="9" t="s">
        <v>82</v>
      </c>
      <c r="C91" s="5" t="s">
        <v>83</v>
      </c>
      <c r="D91" s="88" t="s">
        <v>260</v>
      </c>
      <c r="E91" s="60">
        <v>39641</v>
      </c>
      <c r="F91" s="61">
        <v>5302</v>
      </c>
      <c r="G91" s="61"/>
      <c r="H91" s="61">
        <f>CEILING(E91+F91,100)</f>
        <v>45000</v>
      </c>
      <c r="I91" s="63"/>
      <c r="J91" s="98">
        <f>ROUND(E91/10000,2)</f>
        <v>3.96</v>
      </c>
      <c r="K91" s="98">
        <f>ROUND(F91/10000,2)</f>
        <v>0.53</v>
      </c>
      <c r="L91" s="121">
        <f t="shared" si="6"/>
        <v>4.49</v>
      </c>
      <c r="M91" s="2"/>
    </row>
    <row r="92" spans="2:13" ht="36.75" customHeight="1">
      <c r="B92" s="9" t="s">
        <v>84</v>
      </c>
      <c r="C92" s="5" t="s">
        <v>206</v>
      </c>
      <c r="D92" s="88" t="s">
        <v>260</v>
      </c>
      <c r="E92" s="60">
        <v>24719</v>
      </c>
      <c r="F92" s="61">
        <v>8272</v>
      </c>
      <c r="G92" s="61"/>
      <c r="H92" s="61">
        <v>33000</v>
      </c>
      <c r="I92" s="63"/>
      <c r="J92" s="98">
        <f>ROUND(E92/10000,2)</f>
        <v>2.47</v>
      </c>
      <c r="K92" s="98">
        <f>ROUND(F92/10000,2)</f>
        <v>0.83</v>
      </c>
      <c r="L92" s="121">
        <f t="shared" si="6"/>
        <v>3.3000000000000003</v>
      </c>
      <c r="M92" s="2"/>
    </row>
    <row r="93" spans="2:13" ht="38.25">
      <c r="B93" s="9" t="s">
        <v>85</v>
      </c>
      <c r="C93" s="5" t="s">
        <v>87</v>
      </c>
      <c r="D93" s="88" t="s">
        <v>260</v>
      </c>
      <c r="E93" s="60">
        <v>28708</v>
      </c>
      <c r="F93" s="61">
        <v>6313</v>
      </c>
      <c r="G93" s="61"/>
      <c r="H93" s="61">
        <v>35000</v>
      </c>
      <c r="I93" s="63"/>
      <c r="J93" s="98">
        <f>ROUND(E93/10000,2)</f>
        <v>2.87</v>
      </c>
      <c r="K93" s="98">
        <f>ROUND(F93/10000,2)</f>
        <v>0.63</v>
      </c>
      <c r="L93" s="121">
        <f t="shared" si="6"/>
        <v>3.5</v>
      </c>
      <c r="M93" s="2"/>
    </row>
    <row r="94" spans="2:13" ht="38.25">
      <c r="B94" s="9" t="s">
        <v>86</v>
      </c>
      <c r="C94" s="5" t="s">
        <v>165</v>
      </c>
      <c r="D94" s="88" t="s">
        <v>260</v>
      </c>
      <c r="E94" s="60">
        <v>14372</v>
      </c>
      <c r="F94" s="61">
        <v>13621</v>
      </c>
      <c r="G94" s="61"/>
      <c r="H94" s="61">
        <v>28000</v>
      </c>
      <c r="I94" s="63"/>
      <c r="J94" s="98">
        <f>ROUND(E94/10000,2)</f>
        <v>1.44</v>
      </c>
      <c r="K94" s="98">
        <f>ROUND(F94/10000,2)</f>
        <v>1.36</v>
      </c>
      <c r="L94" s="121">
        <f t="shared" si="6"/>
        <v>2.8</v>
      </c>
      <c r="M94" s="2"/>
    </row>
    <row r="95" spans="2:13" ht="38.25">
      <c r="B95" s="9" t="s">
        <v>319</v>
      </c>
      <c r="C95" s="5" t="s">
        <v>296</v>
      </c>
      <c r="D95" s="88" t="s">
        <v>260</v>
      </c>
      <c r="E95" s="60">
        <v>146178</v>
      </c>
      <c r="F95" s="61">
        <v>3785</v>
      </c>
      <c r="G95" s="61"/>
      <c r="H95" s="61">
        <f>CEILING(E95+F95,100)</f>
        <v>150000</v>
      </c>
      <c r="I95" s="63"/>
      <c r="J95" s="98">
        <f>ROUND(E95/10000,2)</f>
        <v>14.62</v>
      </c>
      <c r="K95" s="98">
        <f>ROUND(F95/10000,2)</f>
        <v>0.38</v>
      </c>
      <c r="L95" s="121">
        <f t="shared" si="6"/>
        <v>15</v>
      </c>
      <c r="M95" s="2"/>
    </row>
    <row r="96" spans="2:13" ht="38.25">
      <c r="B96" s="9"/>
      <c r="C96" s="5" t="s">
        <v>224</v>
      </c>
      <c r="D96" s="88" t="s">
        <v>260</v>
      </c>
      <c r="E96" s="60">
        <v>52848</v>
      </c>
      <c r="F96" s="61">
        <v>2105</v>
      </c>
      <c r="G96" s="61"/>
      <c r="H96" s="61">
        <f>CEILING(E96+F96,100)</f>
        <v>55000</v>
      </c>
      <c r="I96" s="63"/>
      <c r="J96" s="98">
        <f>ROUND(E96/10000,2)</f>
        <v>5.28</v>
      </c>
      <c r="K96" s="98">
        <f>ROUND(F96/10000,2)</f>
        <v>0.21</v>
      </c>
      <c r="L96" s="121">
        <f>J96+K96</f>
        <v>5.49</v>
      </c>
      <c r="M96" s="2"/>
    </row>
    <row r="97" spans="2:13" ht="25.5">
      <c r="B97" s="9"/>
      <c r="C97" s="27" t="s">
        <v>189</v>
      </c>
      <c r="D97" s="54"/>
      <c r="E97" s="66"/>
      <c r="F97" s="61"/>
      <c r="G97" s="61"/>
      <c r="H97" s="61"/>
      <c r="I97" s="63"/>
      <c r="J97" s="101"/>
      <c r="K97" s="100"/>
      <c r="L97" s="122"/>
      <c r="M97" s="2"/>
    </row>
    <row r="98" spans="2:13" ht="23.25" customHeight="1">
      <c r="B98" s="9" t="s">
        <v>4</v>
      </c>
      <c r="C98" s="5" t="s">
        <v>225</v>
      </c>
      <c r="D98" s="22" t="s">
        <v>263</v>
      </c>
      <c r="E98" s="60">
        <v>13000</v>
      </c>
      <c r="F98" s="96" t="s">
        <v>342</v>
      </c>
      <c r="G98" s="61"/>
      <c r="H98" s="61">
        <v>13000</v>
      </c>
      <c r="I98" s="63"/>
      <c r="J98" s="98">
        <f>ROUND(E98/10000,2)</f>
        <v>1.3</v>
      </c>
      <c r="K98" s="96" t="s">
        <v>342</v>
      </c>
      <c r="L98" s="121">
        <f>J98</f>
        <v>1.3</v>
      </c>
      <c r="M98" s="2"/>
    </row>
    <row r="99" spans="2:13" ht="38.25">
      <c r="B99" s="9" t="s">
        <v>25</v>
      </c>
      <c r="C99" s="5" t="s">
        <v>185</v>
      </c>
      <c r="D99" s="54"/>
      <c r="E99" s="66"/>
      <c r="F99" s="61"/>
      <c r="G99" s="61"/>
      <c r="H99" s="61"/>
      <c r="I99" s="63"/>
      <c r="J99" s="101"/>
      <c r="K99" s="96"/>
      <c r="L99" s="122"/>
      <c r="M99" s="2"/>
    </row>
    <row r="100" spans="2:13" ht="21" customHeight="1">
      <c r="B100" s="9"/>
      <c r="C100" s="5" t="s">
        <v>255</v>
      </c>
      <c r="D100" s="88" t="s">
        <v>263</v>
      </c>
      <c r="E100" s="60">
        <v>36000</v>
      </c>
      <c r="F100" s="96" t="s">
        <v>342</v>
      </c>
      <c r="G100" s="61"/>
      <c r="H100" s="61">
        <v>36000</v>
      </c>
      <c r="I100" s="63"/>
      <c r="J100" s="98">
        <f>ROUND(E100/10000,2)</f>
        <v>3.6</v>
      </c>
      <c r="K100" s="96" t="s">
        <v>342</v>
      </c>
      <c r="L100" s="121">
        <f>J100</f>
        <v>3.6</v>
      </c>
      <c r="M100" s="2"/>
    </row>
    <row r="101" spans="2:13" ht="22.5" customHeight="1">
      <c r="B101" s="9"/>
      <c r="C101" s="5" t="s">
        <v>186</v>
      </c>
      <c r="D101" s="88" t="s">
        <v>263</v>
      </c>
      <c r="E101" s="60">
        <v>48000</v>
      </c>
      <c r="F101" s="96" t="s">
        <v>342</v>
      </c>
      <c r="G101" s="61"/>
      <c r="H101" s="61">
        <v>48000</v>
      </c>
      <c r="I101" s="63"/>
      <c r="J101" s="98">
        <f>ROUND(E101/10000,2)</f>
        <v>4.8</v>
      </c>
      <c r="K101" s="96" t="s">
        <v>342</v>
      </c>
      <c r="L101" s="121">
        <f>J101</f>
        <v>4.8</v>
      </c>
      <c r="M101" s="2"/>
    </row>
    <row r="102" spans="2:13" ht="21" customHeight="1">
      <c r="B102" s="9"/>
      <c r="C102" s="5" t="s">
        <v>187</v>
      </c>
      <c r="D102" s="88" t="s">
        <v>263</v>
      </c>
      <c r="E102" s="60">
        <v>76000</v>
      </c>
      <c r="F102" s="96" t="s">
        <v>342</v>
      </c>
      <c r="G102" s="61"/>
      <c r="H102" s="61">
        <v>76000</v>
      </c>
      <c r="I102" s="63"/>
      <c r="J102" s="98">
        <f>ROUND(E102/10000,2)</f>
        <v>7.6</v>
      </c>
      <c r="K102" s="96" t="s">
        <v>342</v>
      </c>
      <c r="L102" s="121">
        <f>J102</f>
        <v>7.6</v>
      </c>
      <c r="M102" s="2"/>
    </row>
    <row r="103" spans="2:13" ht="25.5" customHeight="1">
      <c r="B103" s="9" t="s">
        <v>45</v>
      </c>
      <c r="C103" s="45" t="s">
        <v>222</v>
      </c>
      <c r="D103" s="88" t="s">
        <v>263</v>
      </c>
      <c r="E103" s="60">
        <v>26019</v>
      </c>
      <c r="F103" s="96" t="s">
        <v>342</v>
      </c>
      <c r="G103" s="61"/>
      <c r="H103" s="61">
        <v>26000</v>
      </c>
      <c r="I103" s="63"/>
      <c r="J103" s="98">
        <f>ROUND(E103/10000,2)</f>
        <v>2.6</v>
      </c>
      <c r="K103" s="96" t="s">
        <v>342</v>
      </c>
      <c r="L103" s="121">
        <f>J103</f>
        <v>2.6</v>
      </c>
      <c r="M103" s="2"/>
    </row>
    <row r="104" spans="2:13" ht="26.25" customHeight="1">
      <c r="B104" s="9"/>
      <c r="C104" s="45" t="s">
        <v>323</v>
      </c>
      <c r="D104" s="88" t="s">
        <v>260</v>
      </c>
      <c r="E104" s="60">
        <v>32232</v>
      </c>
      <c r="F104" s="61">
        <v>2730</v>
      </c>
      <c r="G104" s="61"/>
      <c r="H104" s="61">
        <f>CEILING(E104+F104,100)</f>
        <v>35000</v>
      </c>
      <c r="I104" s="78"/>
      <c r="J104" s="98">
        <f>ROUND(E104/10000,2)</f>
        <v>3.22</v>
      </c>
      <c r="K104" s="98">
        <f>ROUND(F104/10000,2)</f>
        <v>0.27</v>
      </c>
      <c r="L104" s="121">
        <f>J104+K104</f>
        <v>3.49</v>
      </c>
      <c r="M104" s="2"/>
    </row>
    <row r="105" spans="2:13" ht="19.5" customHeight="1">
      <c r="B105" s="9" t="s">
        <v>71</v>
      </c>
      <c r="C105" s="5" t="s">
        <v>188</v>
      </c>
      <c r="D105" s="54"/>
      <c r="E105" s="66"/>
      <c r="F105" s="61"/>
      <c r="G105" s="61"/>
      <c r="H105" s="61"/>
      <c r="I105" s="79"/>
      <c r="J105" s="101"/>
      <c r="K105" s="100"/>
      <c r="L105" s="122"/>
      <c r="M105" s="2"/>
    </row>
    <row r="106" spans="2:13" ht="18" customHeight="1">
      <c r="B106" s="9" t="s">
        <v>75</v>
      </c>
      <c r="C106" s="5" t="s">
        <v>164</v>
      </c>
      <c r="D106" s="88" t="s">
        <v>260</v>
      </c>
      <c r="E106" s="60">
        <v>17900</v>
      </c>
      <c r="F106" s="61">
        <v>1100</v>
      </c>
      <c r="G106" s="61"/>
      <c r="H106" s="61">
        <f>CEILING(E106+F106,100)</f>
        <v>19000</v>
      </c>
      <c r="I106" s="78"/>
      <c r="J106" s="98">
        <f>ROUND(E106/10000,2)</f>
        <v>1.79</v>
      </c>
      <c r="K106" s="98">
        <f>ROUND(F106/10000,2)</f>
        <v>0.11</v>
      </c>
      <c r="L106" s="121">
        <f aca="true" t="shared" si="7" ref="L106:L116">J106+K106</f>
        <v>1.9000000000000001</v>
      </c>
      <c r="M106" s="2"/>
    </row>
    <row r="107" spans="2:13" ht="25.5">
      <c r="B107" s="19" t="s">
        <v>175</v>
      </c>
      <c r="C107" s="5" t="s">
        <v>223</v>
      </c>
      <c r="D107" s="88" t="s">
        <v>260</v>
      </c>
      <c r="E107" s="60">
        <v>16270</v>
      </c>
      <c r="F107" s="61">
        <v>13760</v>
      </c>
      <c r="G107" s="61"/>
      <c r="H107" s="61">
        <v>30000</v>
      </c>
      <c r="I107" s="80"/>
      <c r="J107" s="98">
        <f>ROUND(E107/10000,2)</f>
        <v>1.63</v>
      </c>
      <c r="K107" s="98">
        <f>ROUND(F107/10000,2)</f>
        <v>1.38</v>
      </c>
      <c r="L107" s="121">
        <f t="shared" si="7"/>
        <v>3.01</v>
      </c>
      <c r="M107" s="2"/>
    </row>
    <row r="108" spans="2:13" ht="38.25">
      <c r="B108" s="9" t="s">
        <v>85</v>
      </c>
      <c r="C108" s="5" t="s">
        <v>232</v>
      </c>
      <c r="D108" s="88" t="s">
        <v>260</v>
      </c>
      <c r="E108" s="60">
        <v>19072</v>
      </c>
      <c r="F108" s="61">
        <v>29897</v>
      </c>
      <c r="G108" s="61"/>
      <c r="H108" s="61">
        <v>49000</v>
      </c>
      <c r="I108" s="80"/>
      <c r="J108" s="98">
        <f>ROUND(E108/10000,2)</f>
        <v>1.91</v>
      </c>
      <c r="K108" s="98">
        <f>ROUND(F108/10000,2)</f>
        <v>2.99</v>
      </c>
      <c r="L108" s="121">
        <f t="shared" si="7"/>
        <v>4.9</v>
      </c>
      <c r="M108" s="2"/>
    </row>
    <row r="109" spans="2:13" ht="38.25">
      <c r="B109" s="19"/>
      <c r="C109" s="5" t="s">
        <v>233</v>
      </c>
      <c r="D109" s="88" t="s">
        <v>260</v>
      </c>
      <c r="E109" s="60">
        <v>19072</v>
      </c>
      <c r="F109" s="61">
        <v>29897</v>
      </c>
      <c r="G109" s="61"/>
      <c r="H109" s="61">
        <v>49000</v>
      </c>
      <c r="I109" s="80"/>
      <c r="J109" s="98">
        <f>ROUND(E109/10000,2)</f>
        <v>1.91</v>
      </c>
      <c r="K109" s="98">
        <f>ROUND(F109/10000,2)</f>
        <v>2.99</v>
      </c>
      <c r="L109" s="121">
        <f t="shared" si="7"/>
        <v>4.9</v>
      </c>
      <c r="M109" s="2"/>
    </row>
    <row r="110" spans="2:13" ht="25.5">
      <c r="B110" s="19" t="s">
        <v>86</v>
      </c>
      <c r="C110" s="5" t="s">
        <v>258</v>
      </c>
      <c r="D110" s="88" t="s">
        <v>260</v>
      </c>
      <c r="E110" s="60">
        <v>19072</v>
      </c>
      <c r="F110" s="61">
        <v>15900</v>
      </c>
      <c r="G110" s="61"/>
      <c r="H110" s="61">
        <v>35000</v>
      </c>
      <c r="I110" s="80"/>
      <c r="J110" s="98">
        <f>ROUND(E110/10000,2)</f>
        <v>1.91</v>
      </c>
      <c r="K110" s="98">
        <f>ROUND(F110/10000,2)</f>
        <v>1.59</v>
      </c>
      <c r="L110" s="121">
        <f t="shared" si="7"/>
        <v>3.5</v>
      </c>
      <c r="M110" s="2"/>
    </row>
    <row r="111" spans="2:13" ht="25.5">
      <c r="B111" s="9" t="s">
        <v>162</v>
      </c>
      <c r="C111" s="5" t="s">
        <v>195</v>
      </c>
      <c r="D111" s="22"/>
      <c r="E111" s="61">
        <v>11346</v>
      </c>
      <c r="F111" s="61">
        <v>5654</v>
      </c>
      <c r="G111" s="61"/>
      <c r="H111" s="61">
        <v>17000</v>
      </c>
      <c r="I111" s="63"/>
      <c r="J111" s="98">
        <f>ROUND(E111/10000,2)</f>
        <v>1.13</v>
      </c>
      <c r="K111" s="98">
        <f>ROUND(F111/10000,2)</f>
        <v>0.57</v>
      </c>
      <c r="L111" s="121">
        <f t="shared" si="7"/>
        <v>1.6999999999999997</v>
      </c>
      <c r="M111" s="2"/>
    </row>
    <row r="112" spans="2:13" ht="17.25" customHeight="1">
      <c r="B112" s="20"/>
      <c r="C112" s="5" t="s">
        <v>198</v>
      </c>
      <c r="D112" s="22"/>
      <c r="E112" s="61">
        <v>5777</v>
      </c>
      <c r="F112" s="61">
        <v>2223</v>
      </c>
      <c r="G112" s="61"/>
      <c r="H112" s="61">
        <v>8000</v>
      </c>
      <c r="I112" s="63"/>
      <c r="J112" s="98">
        <f>ROUND(E112/10000,2)</f>
        <v>0.58</v>
      </c>
      <c r="K112" s="98">
        <f>ROUND(F112/10000,2)</f>
        <v>0.22</v>
      </c>
      <c r="L112" s="121">
        <f t="shared" si="7"/>
        <v>0.7999999999999999</v>
      </c>
      <c r="M112" s="2"/>
    </row>
    <row r="113" spans="2:13" ht="25.5">
      <c r="B113" s="1"/>
      <c r="C113" s="5" t="s">
        <v>196</v>
      </c>
      <c r="D113" s="22"/>
      <c r="E113" s="61">
        <v>77011</v>
      </c>
      <c r="F113" s="61">
        <v>43989</v>
      </c>
      <c r="G113" s="61"/>
      <c r="H113" s="61">
        <v>121000</v>
      </c>
      <c r="I113" s="63"/>
      <c r="J113" s="98">
        <f>ROUND(E113/10000,2)</f>
        <v>7.7</v>
      </c>
      <c r="K113" s="98">
        <f>ROUND(F113/10000,2)</f>
        <v>4.4</v>
      </c>
      <c r="L113" s="121">
        <f t="shared" si="7"/>
        <v>12.100000000000001</v>
      </c>
      <c r="M113" s="2"/>
    </row>
    <row r="114" spans="2:13" ht="17.25" customHeight="1">
      <c r="B114" s="1"/>
      <c r="C114" s="5" t="s">
        <v>198</v>
      </c>
      <c r="D114" s="22"/>
      <c r="E114" s="61">
        <v>39632</v>
      </c>
      <c r="F114" s="61">
        <v>21368</v>
      </c>
      <c r="G114" s="61"/>
      <c r="H114" s="61">
        <v>61000</v>
      </c>
      <c r="I114" s="63"/>
      <c r="J114" s="98">
        <f>ROUND(E114/10000,2)</f>
        <v>3.96</v>
      </c>
      <c r="K114" s="98">
        <f>ROUND(F114/10000,2)</f>
        <v>2.14</v>
      </c>
      <c r="L114" s="121">
        <f t="shared" si="7"/>
        <v>6.1</v>
      </c>
      <c r="M114" s="2"/>
    </row>
    <row r="115" spans="2:13" ht="25.5">
      <c r="B115" s="20"/>
      <c r="C115" s="5" t="s">
        <v>197</v>
      </c>
      <c r="D115" s="22"/>
      <c r="E115" s="61">
        <v>33759</v>
      </c>
      <c r="F115" s="61">
        <v>21241</v>
      </c>
      <c r="G115" s="61"/>
      <c r="H115" s="61">
        <v>55000</v>
      </c>
      <c r="I115" s="63"/>
      <c r="J115" s="98">
        <f>ROUND(E115/10000,2)</f>
        <v>3.38</v>
      </c>
      <c r="K115" s="98">
        <f>ROUND(F115/10000,2)</f>
        <v>2.12</v>
      </c>
      <c r="L115" s="121">
        <f t="shared" si="7"/>
        <v>5.5</v>
      </c>
      <c r="M115" s="2"/>
    </row>
    <row r="116" spans="2:13" ht="17.25" customHeight="1">
      <c r="B116" s="20"/>
      <c r="C116" s="5" t="s">
        <v>198</v>
      </c>
      <c r="D116" s="22"/>
      <c r="E116" s="61">
        <v>16806</v>
      </c>
      <c r="F116" s="61">
        <v>11194</v>
      </c>
      <c r="G116" s="61"/>
      <c r="H116" s="61">
        <v>28000</v>
      </c>
      <c r="I116" s="63"/>
      <c r="J116" s="98">
        <f>ROUND(E116/10000,2)</f>
        <v>1.68</v>
      </c>
      <c r="K116" s="98">
        <f>ROUND(F116/10000,2)</f>
        <v>1.12</v>
      </c>
      <c r="L116" s="121">
        <f t="shared" si="7"/>
        <v>2.8</v>
      </c>
      <c r="M116" s="2"/>
    </row>
    <row r="117" spans="2:13" ht="17.25" customHeight="1">
      <c r="B117" s="20"/>
      <c r="C117" s="27" t="s">
        <v>209</v>
      </c>
      <c r="D117" s="54"/>
      <c r="E117" s="66"/>
      <c r="F117" s="61"/>
      <c r="G117" s="61"/>
      <c r="H117" s="61"/>
      <c r="I117" s="63"/>
      <c r="J117" s="101"/>
      <c r="K117" s="98"/>
      <c r="L117" s="122"/>
      <c r="M117" s="2"/>
    </row>
    <row r="118" spans="2:13" ht="25.5">
      <c r="B118" s="20" t="s">
        <v>133</v>
      </c>
      <c r="C118" s="5" t="s">
        <v>211</v>
      </c>
      <c r="D118" s="54"/>
      <c r="E118" s="66"/>
      <c r="F118" s="61"/>
      <c r="G118" s="61"/>
      <c r="H118" s="61"/>
      <c r="I118" s="63"/>
      <c r="J118" s="101"/>
      <c r="K118" s="100"/>
      <c r="L118" s="122"/>
      <c r="M118" s="2"/>
    </row>
    <row r="119" spans="2:13" ht="25.5">
      <c r="B119" s="20" t="s">
        <v>212</v>
      </c>
      <c r="C119" s="5" t="s">
        <v>210</v>
      </c>
      <c r="D119" s="22"/>
      <c r="E119" s="61">
        <v>13619</v>
      </c>
      <c r="F119" s="61">
        <v>4381</v>
      </c>
      <c r="G119" s="61"/>
      <c r="H119" s="61">
        <v>18000</v>
      </c>
      <c r="I119" s="63"/>
      <c r="J119" s="98">
        <f>ROUND(E119/10000,2)</f>
        <v>1.36</v>
      </c>
      <c r="K119" s="98">
        <f>ROUND(F119/10000,2)</f>
        <v>0.44</v>
      </c>
      <c r="L119" s="121">
        <f>J119+K119</f>
        <v>1.8</v>
      </c>
      <c r="M119" s="2"/>
    </row>
    <row r="120" spans="2:13" ht="17.25" customHeight="1">
      <c r="B120" s="20"/>
      <c r="C120" s="27" t="s">
        <v>88</v>
      </c>
      <c r="D120" s="22"/>
      <c r="E120" s="60"/>
      <c r="F120" s="61"/>
      <c r="G120" s="81"/>
      <c r="H120" s="81"/>
      <c r="I120" s="63"/>
      <c r="J120" s="99"/>
      <c r="K120" s="100"/>
      <c r="L120" s="122"/>
      <c r="M120" s="2"/>
    </row>
    <row r="121" spans="2:13" ht="17.25" customHeight="1">
      <c r="B121" s="9" t="s">
        <v>89</v>
      </c>
      <c r="C121" s="5" t="s">
        <v>90</v>
      </c>
      <c r="D121" s="88" t="s">
        <v>260</v>
      </c>
      <c r="E121" s="60">
        <v>33756</v>
      </c>
      <c r="F121" s="61">
        <v>1253</v>
      </c>
      <c r="G121" s="81"/>
      <c r="H121" s="61">
        <v>35000</v>
      </c>
      <c r="I121" s="63"/>
      <c r="J121" s="98">
        <f>ROUND(E121/10000,2)</f>
        <v>3.38</v>
      </c>
      <c r="K121" s="98">
        <f>ROUND(F121/10000,2)</f>
        <v>0.13</v>
      </c>
      <c r="L121" s="121">
        <f>J121+K121</f>
        <v>3.51</v>
      </c>
      <c r="M121" s="2"/>
    </row>
    <row r="122" spans="2:13" ht="66" customHeight="1">
      <c r="B122" s="9" t="s">
        <v>91</v>
      </c>
      <c r="C122" s="45" t="s">
        <v>92</v>
      </c>
      <c r="D122" s="88" t="s">
        <v>260</v>
      </c>
      <c r="E122" s="60">
        <v>50743</v>
      </c>
      <c r="F122" s="61">
        <v>1253</v>
      </c>
      <c r="G122" s="81"/>
      <c r="H122" s="61">
        <v>52000</v>
      </c>
      <c r="I122" s="63"/>
      <c r="J122" s="98">
        <f>ROUND(E122/10000,2)</f>
        <v>5.07</v>
      </c>
      <c r="K122" s="98">
        <f>ROUND(F122/10000,2)</f>
        <v>0.13</v>
      </c>
      <c r="L122" s="121">
        <f aca="true" t="shared" si="8" ref="L122:L142">J122+K122</f>
        <v>5.2</v>
      </c>
      <c r="M122" s="2"/>
    </row>
    <row r="123" spans="2:13" ht="17.25" customHeight="1">
      <c r="B123" s="17" t="s">
        <v>5</v>
      </c>
      <c r="C123" s="5" t="s">
        <v>93</v>
      </c>
      <c r="D123" s="88" t="s">
        <v>260</v>
      </c>
      <c r="E123" s="60">
        <v>50743</v>
      </c>
      <c r="F123" s="61">
        <v>1253</v>
      </c>
      <c r="G123" s="81"/>
      <c r="H123" s="61">
        <v>52000</v>
      </c>
      <c r="I123" s="63"/>
      <c r="J123" s="98">
        <f>ROUND(E123/10000,2)</f>
        <v>5.07</v>
      </c>
      <c r="K123" s="98">
        <f>ROUND(F123/10000,2)</f>
        <v>0.13</v>
      </c>
      <c r="L123" s="121">
        <f t="shared" si="8"/>
        <v>5.2</v>
      </c>
      <c r="M123" s="2"/>
    </row>
    <row r="124" spans="2:13" ht="25.5">
      <c r="B124" s="9" t="s">
        <v>94</v>
      </c>
      <c r="C124" s="5" t="s">
        <v>95</v>
      </c>
      <c r="D124" s="88" t="s">
        <v>260</v>
      </c>
      <c r="E124" s="61">
        <v>67742</v>
      </c>
      <c r="F124" s="61">
        <v>1253</v>
      </c>
      <c r="G124" s="81"/>
      <c r="H124" s="81">
        <v>69000</v>
      </c>
      <c r="I124" s="63"/>
      <c r="J124" s="98">
        <f>ROUND(E124/10000,2)</f>
        <v>6.77</v>
      </c>
      <c r="K124" s="98">
        <f>ROUND(F124/10000,2)</f>
        <v>0.13</v>
      </c>
      <c r="L124" s="121">
        <f t="shared" si="8"/>
        <v>6.8999999999999995</v>
      </c>
      <c r="M124" s="2"/>
    </row>
    <row r="125" spans="2:13" ht="63.75">
      <c r="B125" s="9" t="s">
        <v>96</v>
      </c>
      <c r="C125" s="5" t="s">
        <v>97</v>
      </c>
      <c r="D125" s="88" t="s">
        <v>260</v>
      </c>
      <c r="E125" s="60">
        <v>33756</v>
      </c>
      <c r="F125" s="61">
        <v>1253</v>
      </c>
      <c r="G125" s="81"/>
      <c r="H125" s="81">
        <v>35000</v>
      </c>
      <c r="I125" s="76"/>
      <c r="J125" s="98">
        <f>ROUND(E125/10000,2)</f>
        <v>3.38</v>
      </c>
      <c r="K125" s="98">
        <f>ROUND(F125/10000,2)</f>
        <v>0.13</v>
      </c>
      <c r="L125" s="121">
        <f t="shared" si="8"/>
        <v>3.51</v>
      </c>
      <c r="M125" s="2"/>
    </row>
    <row r="126" spans="2:13" ht="51">
      <c r="B126" s="9" t="s">
        <v>98</v>
      </c>
      <c r="C126" s="5" t="s">
        <v>99</v>
      </c>
      <c r="D126" s="88" t="s">
        <v>260</v>
      </c>
      <c r="E126" s="60">
        <v>33756</v>
      </c>
      <c r="F126" s="61">
        <v>1253</v>
      </c>
      <c r="G126" s="81"/>
      <c r="H126" s="81">
        <v>35000</v>
      </c>
      <c r="I126" s="63"/>
      <c r="J126" s="98">
        <f>ROUND(E126/10000,2)</f>
        <v>3.38</v>
      </c>
      <c r="K126" s="98">
        <f>ROUND(F126/10000,2)</f>
        <v>0.13</v>
      </c>
      <c r="L126" s="121">
        <f t="shared" si="8"/>
        <v>3.51</v>
      </c>
      <c r="M126" s="2"/>
    </row>
    <row r="127" spans="2:13" ht="63.75">
      <c r="B127" s="9" t="s">
        <v>100</v>
      </c>
      <c r="C127" s="5" t="s">
        <v>101</v>
      </c>
      <c r="D127" s="88" t="s">
        <v>260</v>
      </c>
      <c r="E127" s="60">
        <v>33756</v>
      </c>
      <c r="F127" s="61">
        <v>1253</v>
      </c>
      <c r="G127" s="81"/>
      <c r="H127" s="81">
        <v>35000</v>
      </c>
      <c r="I127" s="63"/>
      <c r="J127" s="98">
        <f>ROUND(E127/10000,2)</f>
        <v>3.38</v>
      </c>
      <c r="K127" s="98">
        <f>ROUND(F127/10000,2)</f>
        <v>0.13</v>
      </c>
      <c r="L127" s="121">
        <f t="shared" si="8"/>
        <v>3.51</v>
      </c>
      <c r="M127" s="2"/>
    </row>
    <row r="128" spans="2:13" ht="18" customHeight="1">
      <c r="B128" s="9" t="s">
        <v>102</v>
      </c>
      <c r="C128" s="5" t="s">
        <v>103</v>
      </c>
      <c r="D128" s="88" t="s">
        <v>260</v>
      </c>
      <c r="E128" s="60">
        <v>33756</v>
      </c>
      <c r="F128" s="61">
        <v>1253</v>
      </c>
      <c r="G128" s="81"/>
      <c r="H128" s="81">
        <v>35000</v>
      </c>
      <c r="I128" s="63"/>
      <c r="J128" s="98">
        <f>ROUND(E128/10000,2)</f>
        <v>3.38</v>
      </c>
      <c r="K128" s="98">
        <f>ROUND(F128/10000,2)</f>
        <v>0.13</v>
      </c>
      <c r="L128" s="121">
        <f t="shared" si="8"/>
        <v>3.51</v>
      </c>
      <c r="M128" s="2"/>
    </row>
    <row r="129" spans="2:13" ht="89.25">
      <c r="B129" s="9" t="s">
        <v>6</v>
      </c>
      <c r="C129" s="5" t="s">
        <v>104</v>
      </c>
      <c r="D129" s="88" t="s">
        <v>260</v>
      </c>
      <c r="E129" s="60">
        <v>84794</v>
      </c>
      <c r="F129" s="61">
        <v>1253</v>
      </c>
      <c r="G129" s="81"/>
      <c r="H129" s="81">
        <v>86000</v>
      </c>
      <c r="I129" s="63"/>
      <c r="J129" s="98">
        <f>ROUND(E129/10000,2)</f>
        <v>8.48</v>
      </c>
      <c r="K129" s="98">
        <f>ROUND(F129/10000,2)</f>
        <v>0.13</v>
      </c>
      <c r="L129" s="121">
        <f t="shared" si="8"/>
        <v>8.610000000000001</v>
      </c>
      <c r="M129" s="2"/>
    </row>
    <row r="130" spans="2:13" ht="76.5">
      <c r="B130" s="9" t="s">
        <v>7</v>
      </c>
      <c r="C130" s="5" t="s">
        <v>105</v>
      </c>
      <c r="D130" s="88" t="s">
        <v>260</v>
      </c>
      <c r="E130" s="60">
        <v>50756</v>
      </c>
      <c r="F130" s="61">
        <v>1253</v>
      </c>
      <c r="G130" s="81"/>
      <c r="H130" s="81">
        <v>52000</v>
      </c>
      <c r="I130" s="63"/>
      <c r="J130" s="98">
        <f>ROUND(E130/10000,2)</f>
        <v>5.08</v>
      </c>
      <c r="K130" s="98">
        <f>ROUND(F130/10000,2)</f>
        <v>0.13</v>
      </c>
      <c r="L130" s="121">
        <f t="shared" si="8"/>
        <v>5.21</v>
      </c>
      <c r="M130" s="2"/>
    </row>
    <row r="131" spans="2:13" ht="25.5">
      <c r="B131" s="9" t="s">
        <v>8</v>
      </c>
      <c r="C131" s="5" t="s">
        <v>106</v>
      </c>
      <c r="D131" s="88" t="s">
        <v>260</v>
      </c>
      <c r="E131" s="60">
        <v>33756</v>
      </c>
      <c r="F131" s="61">
        <v>1253</v>
      </c>
      <c r="G131" s="81"/>
      <c r="H131" s="81">
        <v>35000</v>
      </c>
      <c r="I131" s="63"/>
      <c r="J131" s="98">
        <f>ROUND(E131/10000,2)</f>
        <v>3.38</v>
      </c>
      <c r="K131" s="98">
        <f>ROUND(F131/10000,2)</f>
        <v>0.13</v>
      </c>
      <c r="L131" s="121">
        <f t="shared" si="8"/>
        <v>3.51</v>
      </c>
      <c r="M131" s="2"/>
    </row>
    <row r="132" spans="2:13" ht="51">
      <c r="B132" s="16" t="s">
        <v>107</v>
      </c>
      <c r="C132" s="5" t="s">
        <v>108</v>
      </c>
      <c r="D132" s="88" t="s">
        <v>260</v>
      </c>
      <c r="E132" s="60">
        <v>50747</v>
      </c>
      <c r="F132" s="61">
        <v>1253</v>
      </c>
      <c r="G132" s="81"/>
      <c r="H132" s="81">
        <v>52000</v>
      </c>
      <c r="I132" s="63"/>
      <c r="J132" s="98">
        <f>ROUND(E132/10000,2)</f>
        <v>5.07</v>
      </c>
      <c r="K132" s="98">
        <f>ROUND(F132/10000,2)</f>
        <v>0.13</v>
      </c>
      <c r="L132" s="121">
        <f t="shared" si="8"/>
        <v>5.2</v>
      </c>
      <c r="M132" s="2"/>
    </row>
    <row r="133" spans="2:13" ht="26.25" customHeight="1">
      <c r="B133" s="9" t="s">
        <v>12</v>
      </c>
      <c r="C133" s="45" t="s">
        <v>109</v>
      </c>
      <c r="D133" s="88" t="s">
        <v>260</v>
      </c>
      <c r="E133" s="60">
        <v>63732</v>
      </c>
      <c r="F133" s="61">
        <v>1253</v>
      </c>
      <c r="G133" s="81"/>
      <c r="H133" s="81">
        <v>65000</v>
      </c>
      <c r="I133" s="63"/>
      <c r="J133" s="98">
        <f>ROUND(E133/10000,2)</f>
        <v>6.37</v>
      </c>
      <c r="K133" s="98">
        <f>ROUND(F133/10000,2)</f>
        <v>0.13</v>
      </c>
      <c r="L133" s="121">
        <f t="shared" si="8"/>
        <v>6.5</v>
      </c>
      <c r="M133" s="2"/>
    </row>
    <row r="134" spans="2:13" ht="51">
      <c r="B134" s="9" t="s">
        <v>14</v>
      </c>
      <c r="C134" s="5" t="s">
        <v>110</v>
      </c>
      <c r="D134" s="88" t="s">
        <v>260</v>
      </c>
      <c r="E134" s="60">
        <v>84733</v>
      </c>
      <c r="F134" s="61">
        <v>1253</v>
      </c>
      <c r="G134" s="81"/>
      <c r="H134" s="81">
        <v>86000</v>
      </c>
      <c r="I134" s="63"/>
      <c r="J134" s="98">
        <f>ROUND(E134/10000,2)</f>
        <v>8.47</v>
      </c>
      <c r="K134" s="98">
        <f>ROUND(F134/10000,2)</f>
        <v>0.13</v>
      </c>
      <c r="L134" s="121">
        <f t="shared" si="8"/>
        <v>8.600000000000001</v>
      </c>
      <c r="M134" s="2"/>
    </row>
    <row r="135" spans="2:13" ht="89.25">
      <c r="B135" s="9" t="s">
        <v>111</v>
      </c>
      <c r="C135" s="5" t="s">
        <v>112</v>
      </c>
      <c r="D135" s="88" t="s">
        <v>260</v>
      </c>
      <c r="E135" s="60">
        <v>84733</v>
      </c>
      <c r="F135" s="61">
        <v>1253</v>
      </c>
      <c r="G135" s="81"/>
      <c r="H135" s="81">
        <v>86000</v>
      </c>
      <c r="I135" s="63"/>
      <c r="J135" s="98">
        <f>ROUND(E135/10000,2)</f>
        <v>8.47</v>
      </c>
      <c r="K135" s="98">
        <f>ROUND(F135/10000,2)</f>
        <v>0.13</v>
      </c>
      <c r="L135" s="121">
        <f t="shared" si="8"/>
        <v>8.600000000000001</v>
      </c>
      <c r="M135" s="2"/>
    </row>
    <row r="136" spans="2:13" ht="26.25" customHeight="1">
      <c r="B136" s="9" t="s">
        <v>113</v>
      </c>
      <c r="C136" s="45" t="s">
        <v>114</v>
      </c>
      <c r="D136" s="88" t="s">
        <v>260</v>
      </c>
      <c r="E136" s="60">
        <v>101754</v>
      </c>
      <c r="F136" s="61">
        <v>1253</v>
      </c>
      <c r="G136" s="81"/>
      <c r="H136" s="81">
        <v>103000</v>
      </c>
      <c r="I136" s="63"/>
      <c r="J136" s="98">
        <f>ROUND(E136/10000,2)</f>
        <v>10.18</v>
      </c>
      <c r="K136" s="98">
        <f>ROUND(F136/10000,2)</f>
        <v>0.13</v>
      </c>
      <c r="L136" s="121">
        <f t="shared" si="8"/>
        <v>10.31</v>
      </c>
      <c r="M136" s="2"/>
    </row>
    <row r="137" spans="2:13" ht="76.5">
      <c r="B137" s="9" t="s">
        <v>16</v>
      </c>
      <c r="C137" s="5" t="s">
        <v>115</v>
      </c>
      <c r="D137" s="88" t="s">
        <v>260</v>
      </c>
      <c r="E137" s="60">
        <v>97747</v>
      </c>
      <c r="F137" s="61">
        <v>1253</v>
      </c>
      <c r="G137" s="81"/>
      <c r="H137" s="61">
        <f>CEILING(E137+F137,100)</f>
        <v>99000</v>
      </c>
      <c r="I137" s="63"/>
      <c r="J137" s="98">
        <f>ROUND(E137/10000,2)</f>
        <v>9.77</v>
      </c>
      <c r="K137" s="98">
        <f>ROUND(F137/10000,2)</f>
        <v>0.13</v>
      </c>
      <c r="L137" s="121">
        <f t="shared" si="8"/>
        <v>9.9</v>
      </c>
      <c r="M137" s="2"/>
    </row>
    <row r="138" spans="2:13" ht="63" customHeight="1">
      <c r="B138" s="9" t="s">
        <v>116</v>
      </c>
      <c r="C138" s="5" t="s">
        <v>117</v>
      </c>
      <c r="D138" s="88" t="s">
        <v>260</v>
      </c>
      <c r="E138" s="60">
        <v>84733</v>
      </c>
      <c r="F138" s="61">
        <v>1253</v>
      </c>
      <c r="G138" s="81"/>
      <c r="H138" s="81">
        <v>86000</v>
      </c>
      <c r="I138" s="63"/>
      <c r="J138" s="98">
        <f>ROUND(E138/10000,2)</f>
        <v>8.47</v>
      </c>
      <c r="K138" s="98">
        <f>ROUND(F138/10000,2)</f>
        <v>0.13</v>
      </c>
      <c r="L138" s="121">
        <f t="shared" si="8"/>
        <v>8.600000000000001</v>
      </c>
      <c r="M138" s="2"/>
    </row>
    <row r="139" spans="2:13" ht="63.75">
      <c r="B139" s="9" t="s">
        <v>118</v>
      </c>
      <c r="C139" s="5" t="s">
        <v>119</v>
      </c>
      <c r="D139" s="88" t="s">
        <v>260</v>
      </c>
      <c r="E139" s="60">
        <v>33756</v>
      </c>
      <c r="F139" s="61">
        <v>1253</v>
      </c>
      <c r="G139" s="81"/>
      <c r="H139" s="81">
        <v>35000</v>
      </c>
      <c r="I139" s="63"/>
      <c r="J139" s="98">
        <f>ROUND(E139/10000,2)</f>
        <v>3.38</v>
      </c>
      <c r="K139" s="98">
        <f>ROUND(F139/10000,2)</f>
        <v>0.13</v>
      </c>
      <c r="L139" s="121">
        <f t="shared" si="8"/>
        <v>3.51</v>
      </c>
      <c r="M139" s="2"/>
    </row>
    <row r="140" spans="2:13" ht="51">
      <c r="B140" s="9" t="s">
        <v>120</v>
      </c>
      <c r="C140" s="5" t="s">
        <v>199</v>
      </c>
      <c r="D140" s="88" t="s">
        <v>260</v>
      </c>
      <c r="E140" s="60">
        <v>33756</v>
      </c>
      <c r="F140" s="61">
        <v>1253</v>
      </c>
      <c r="G140" s="81"/>
      <c r="H140" s="81">
        <v>35000</v>
      </c>
      <c r="I140" s="63"/>
      <c r="J140" s="98">
        <f>ROUND(E140/10000,2)</f>
        <v>3.38</v>
      </c>
      <c r="K140" s="98">
        <f>ROUND(F140/10000,2)</f>
        <v>0.13</v>
      </c>
      <c r="L140" s="121">
        <f t="shared" si="8"/>
        <v>3.51</v>
      </c>
      <c r="M140" s="2"/>
    </row>
    <row r="141" spans="2:13" ht="63.75">
      <c r="B141" s="9" t="s">
        <v>121</v>
      </c>
      <c r="C141" s="5" t="s">
        <v>122</v>
      </c>
      <c r="D141" s="88" t="s">
        <v>260</v>
      </c>
      <c r="E141" s="60">
        <v>33756</v>
      </c>
      <c r="F141" s="61">
        <v>1253</v>
      </c>
      <c r="G141" s="81"/>
      <c r="H141" s="81">
        <v>35000</v>
      </c>
      <c r="I141" s="63"/>
      <c r="J141" s="98">
        <f>ROUND(E141/10000,2)</f>
        <v>3.38</v>
      </c>
      <c r="K141" s="98">
        <f>ROUND(F141/10000,2)</f>
        <v>0.13</v>
      </c>
      <c r="L141" s="121">
        <f t="shared" si="8"/>
        <v>3.51</v>
      </c>
      <c r="M141" s="2"/>
    </row>
    <row r="142" spans="2:13" ht="17.25" customHeight="1">
      <c r="B142" s="9" t="s">
        <v>18</v>
      </c>
      <c r="C142" s="5" t="s">
        <v>123</v>
      </c>
      <c r="D142" s="88" t="s">
        <v>260</v>
      </c>
      <c r="E142" s="60">
        <v>33756</v>
      </c>
      <c r="F142" s="61">
        <v>1253</v>
      </c>
      <c r="G142" s="81"/>
      <c r="H142" s="81">
        <v>35000</v>
      </c>
      <c r="I142" s="63"/>
      <c r="J142" s="98">
        <f>ROUND(E142/10000,2)</f>
        <v>3.38</v>
      </c>
      <c r="K142" s="98">
        <f>ROUND(F142/10000,2)</f>
        <v>0.13</v>
      </c>
      <c r="L142" s="121">
        <f t="shared" si="8"/>
        <v>3.51</v>
      </c>
      <c r="M142" s="2"/>
    </row>
    <row r="143" spans="2:13" ht="17.25" customHeight="1">
      <c r="B143" s="9"/>
      <c r="C143" s="27" t="s">
        <v>124</v>
      </c>
      <c r="D143" s="54"/>
      <c r="E143" s="66"/>
      <c r="F143" s="61"/>
      <c r="G143" s="61"/>
      <c r="H143" s="61"/>
      <c r="I143" s="71"/>
      <c r="J143" s="101"/>
      <c r="K143" s="100"/>
      <c r="L143" s="122"/>
      <c r="M143" s="2"/>
    </row>
    <row r="144" spans="2:13" ht="38.25">
      <c r="B144" s="9" t="s">
        <v>4</v>
      </c>
      <c r="C144" s="5" t="s">
        <v>141</v>
      </c>
      <c r="D144" s="54"/>
      <c r="E144" s="66"/>
      <c r="F144" s="61"/>
      <c r="G144" s="61"/>
      <c r="H144" s="61"/>
      <c r="I144" s="63"/>
      <c r="J144" s="101"/>
      <c r="K144" s="100"/>
      <c r="L144" s="122"/>
      <c r="M144" s="2"/>
    </row>
    <row r="145" spans="2:13" ht="38.25">
      <c r="B145" s="9" t="s">
        <v>125</v>
      </c>
      <c r="C145" s="5" t="s">
        <v>126</v>
      </c>
      <c r="D145" s="22" t="s">
        <v>127</v>
      </c>
      <c r="E145" s="66">
        <v>56089</v>
      </c>
      <c r="F145" s="61">
        <v>3867</v>
      </c>
      <c r="G145" s="61"/>
      <c r="H145" s="81">
        <v>60000</v>
      </c>
      <c r="I145" s="63"/>
      <c r="J145" s="98">
        <f>ROUND(E145/10000,2)</f>
        <v>5.61</v>
      </c>
      <c r="K145" s="98">
        <f>ROUND(F145/10000,2)</f>
        <v>0.39</v>
      </c>
      <c r="L145" s="121">
        <f aca="true" t="shared" si="9" ref="L145:L152">J145+K145</f>
        <v>6</v>
      </c>
      <c r="M145" s="2"/>
    </row>
    <row r="146" spans="2:13" ht="38.25">
      <c r="B146" s="9" t="s">
        <v>128</v>
      </c>
      <c r="C146" s="5" t="s">
        <v>219</v>
      </c>
      <c r="D146" s="22" t="s">
        <v>127</v>
      </c>
      <c r="E146" s="61">
        <v>44176</v>
      </c>
      <c r="F146" s="61">
        <v>3867</v>
      </c>
      <c r="G146" s="61"/>
      <c r="H146" s="81">
        <v>48000</v>
      </c>
      <c r="I146" s="63"/>
      <c r="J146" s="98">
        <f>ROUND(E146/10000,2)</f>
        <v>4.42</v>
      </c>
      <c r="K146" s="98">
        <f>ROUND(F146/10000,2)</f>
        <v>0.39</v>
      </c>
      <c r="L146" s="121">
        <f t="shared" si="9"/>
        <v>4.81</v>
      </c>
      <c r="M146" s="2"/>
    </row>
    <row r="147" spans="2:13" ht="38.25">
      <c r="B147" s="9" t="s">
        <v>25</v>
      </c>
      <c r="C147" s="5" t="s">
        <v>130</v>
      </c>
      <c r="D147" s="88" t="s">
        <v>132</v>
      </c>
      <c r="E147" s="60"/>
      <c r="F147" s="61"/>
      <c r="G147" s="61"/>
      <c r="H147" s="61"/>
      <c r="I147" s="63"/>
      <c r="J147" s="99"/>
      <c r="K147" s="98"/>
      <c r="L147" s="121"/>
      <c r="M147" s="2"/>
    </row>
    <row r="148" spans="2:13" ht="18.75" customHeight="1">
      <c r="B148" s="9" t="s">
        <v>131</v>
      </c>
      <c r="C148" s="5" t="s">
        <v>228</v>
      </c>
      <c r="D148" s="88" t="s">
        <v>264</v>
      </c>
      <c r="E148" s="60">
        <v>33044</v>
      </c>
      <c r="F148" s="61">
        <v>3964</v>
      </c>
      <c r="G148" s="61"/>
      <c r="H148" s="81">
        <v>37000</v>
      </c>
      <c r="I148" s="63"/>
      <c r="J148" s="98">
        <f>ROUND(E148/10000,2)</f>
        <v>3.3</v>
      </c>
      <c r="K148" s="98">
        <f>ROUND(F148/10000,2)</f>
        <v>0.4</v>
      </c>
      <c r="L148" s="121">
        <f t="shared" si="9"/>
        <v>3.6999999999999997</v>
      </c>
      <c r="M148" s="2"/>
    </row>
    <row r="149" spans="2:13" ht="27" customHeight="1">
      <c r="B149" s="9" t="s">
        <v>133</v>
      </c>
      <c r="C149" s="5" t="s">
        <v>134</v>
      </c>
      <c r="D149" s="88" t="s">
        <v>264</v>
      </c>
      <c r="E149" s="60">
        <v>33044</v>
      </c>
      <c r="F149" s="61">
        <v>3964</v>
      </c>
      <c r="G149" s="61"/>
      <c r="H149" s="81">
        <v>37000</v>
      </c>
      <c r="I149" s="63"/>
      <c r="J149" s="98">
        <f>ROUND(E149/10000,2)</f>
        <v>3.3</v>
      </c>
      <c r="K149" s="98">
        <f>ROUND(F149/10000,2)</f>
        <v>0.4</v>
      </c>
      <c r="L149" s="121">
        <f t="shared" si="9"/>
        <v>3.6999999999999997</v>
      </c>
      <c r="M149" s="2"/>
    </row>
    <row r="150" spans="2:13" ht="25.5">
      <c r="B150" s="9" t="s">
        <v>135</v>
      </c>
      <c r="C150" s="5" t="s">
        <v>136</v>
      </c>
      <c r="D150" s="88" t="s">
        <v>264</v>
      </c>
      <c r="E150" s="60">
        <v>33044</v>
      </c>
      <c r="F150" s="61">
        <v>3964</v>
      </c>
      <c r="G150" s="61"/>
      <c r="H150" s="61">
        <v>37000</v>
      </c>
      <c r="I150" s="63"/>
      <c r="J150" s="98">
        <f>ROUND(E150/10000,2)</f>
        <v>3.3</v>
      </c>
      <c r="K150" s="98">
        <f>ROUND(F150/10000,2)</f>
        <v>0.4</v>
      </c>
      <c r="L150" s="121">
        <f t="shared" si="9"/>
        <v>3.6999999999999997</v>
      </c>
      <c r="M150" s="2"/>
    </row>
    <row r="151" spans="2:13" ht="17.25" customHeight="1">
      <c r="B151" s="9" t="s">
        <v>137</v>
      </c>
      <c r="C151" s="5" t="s">
        <v>138</v>
      </c>
      <c r="D151" s="88" t="s">
        <v>264</v>
      </c>
      <c r="E151" s="60">
        <v>32280</v>
      </c>
      <c r="F151" s="61">
        <v>720</v>
      </c>
      <c r="G151" s="61"/>
      <c r="H151" s="61">
        <v>33000</v>
      </c>
      <c r="I151" s="63"/>
      <c r="J151" s="98">
        <f>ROUND(E151/10000,2)</f>
        <v>3.23</v>
      </c>
      <c r="K151" s="98">
        <f>ROUND(F151/10000,2)</f>
        <v>0.07</v>
      </c>
      <c r="L151" s="121">
        <f t="shared" si="9"/>
        <v>3.3</v>
      </c>
      <c r="M151" s="2"/>
    </row>
    <row r="152" spans="2:13" ht="17.25" customHeight="1">
      <c r="B152" s="9" t="s">
        <v>32</v>
      </c>
      <c r="C152" s="5" t="s">
        <v>220</v>
      </c>
      <c r="D152" s="88" t="s">
        <v>265</v>
      </c>
      <c r="E152" s="60">
        <v>34222</v>
      </c>
      <c r="F152" s="61">
        <v>3797</v>
      </c>
      <c r="G152" s="61"/>
      <c r="H152" s="61">
        <v>38000</v>
      </c>
      <c r="I152" s="63"/>
      <c r="J152" s="98">
        <f>ROUND(E152/10000,2)</f>
        <v>3.42</v>
      </c>
      <c r="K152" s="98">
        <f>ROUND(F152/10000,2)</f>
        <v>0.38</v>
      </c>
      <c r="L152" s="121">
        <f t="shared" si="9"/>
        <v>3.8</v>
      </c>
      <c r="M152" s="2"/>
    </row>
    <row r="153" spans="2:13" ht="17.25" customHeight="1">
      <c r="B153" s="9"/>
      <c r="C153" s="27" t="s">
        <v>139</v>
      </c>
      <c r="D153" s="54"/>
      <c r="E153" s="66"/>
      <c r="F153" s="61"/>
      <c r="G153" s="61"/>
      <c r="H153" s="61"/>
      <c r="I153" s="71"/>
      <c r="J153" s="101"/>
      <c r="K153" s="100"/>
      <c r="L153" s="122"/>
      <c r="M153" s="2"/>
    </row>
    <row r="154" spans="2:13" ht="25.5">
      <c r="B154" s="9" t="s">
        <v>4</v>
      </c>
      <c r="C154" s="5" t="s">
        <v>140</v>
      </c>
      <c r="D154" s="54"/>
      <c r="E154" s="66"/>
      <c r="F154" s="61"/>
      <c r="G154" s="61"/>
      <c r="H154" s="61"/>
      <c r="I154" s="63"/>
      <c r="J154" s="101"/>
      <c r="K154" s="100"/>
      <c r="L154" s="122"/>
      <c r="M154" s="2"/>
    </row>
    <row r="155" spans="2:14" ht="27" customHeight="1">
      <c r="B155" s="9" t="s">
        <v>125</v>
      </c>
      <c r="C155" s="5" t="s">
        <v>142</v>
      </c>
      <c r="D155" s="88" t="s">
        <v>127</v>
      </c>
      <c r="E155" s="66">
        <v>55330</v>
      </c>
      <c r="F155" s="61">
        <v>6620</v>
      </c>
      <c r="G155" s="61"/>
      <c r="H155" s="61">
        <v>62000</v>
      </c>
      <c r="I155" s="63"/>
      <c r="J155" s="98">
        <f>ROUND(E155/10000,2)</f>
        <v>5.53</v>
      </c>
      <c r="K155" s="98">
        <f>ROUND(F155/10000,2)</f>
        <v>0.66</v>
      </c>
      <c r="L155" s="121">
        <f>J155+K155</f>
        <v>6.19</v>
      </c>
      <c r="M155" s="2"/>
      <c r="N155" t="s">
        <v>309</v>
      </c>
    </row>
    <row r="156" spans="2:13" ht="41.25" customHeight="1">
      <c r="B156" s="9" t="s">
        <v>128</v>
      </c>
      <c r="C156" s="5" t="s">
        <v>129</v>
      </c>
      <c r="D156" s="88" t="s">
        <v>127</v>
      </c>
      <c r="E156" s="61">
        <v>41404</v>
      </c>
      <c r="F156" s="61">
        <v>6620</v>
      </c>
      <c r="G156" s="61"/>
      <c r="H156" s="61">
        <v>48000</v>
      </c>
      <c r="I156" s="63"/>
      <c r="J156" s="98">
        <f>ROUND(E156/10000,2)</f>
        <v>4.14</v>
      </c>
      <c r="K156" s="98">
        <f>ROUND(F156/10000,2)</f>
        <v>0.66</v>
      </c>
      <c r="L156" s="121">
        <f>J156+K156</f>
        <v>4.8</v>
      </c>
      <c r="M156" s="2"/>
    </row>
    <row r="157" spans="2:13" ht="24.75" customHeight="1">
      <c r="B157" s="11" t="s">
        <v>25</v>
      </c>
      <c r="C157" s="5" t="s">
        <v>143</v>
      </c>
      <c r="D157" s="54"/>
      <c r="E157" s="66"/>
      <c r="F157" s="61"/>
      <c r="G157" s="61"/>
      <c r="H157" s="61"/>
      <c r="I157" s="63"/>
      <c r="J157" s="101"/>
      <c r="K157" s="100"/>
      <c r="L157" s="122"/>
      <c r="M157" s="2"/>
    </row>
    <row r="158" spans="2:13" ht="38.25" customHeight="1">
      <c r="B158" s="11" t="s">
        <v>204</v>
      </c>
      <c r="C158" s="5" t="s">
        <v>180</v>
      </c>
      <c r="D158" s="88" t="s">
        <v>263</v>
      </c>
      <c r="E158" s="60">
        <v>18884</v>
      </c>
      <c r="F158" s="61">
        <v>6162</v>
      </c>
      <c r="G158" s="61"/>
      <c r="H158" s="61">
        <v>25000</v>
      </c>
      <c r="I158" s="63"/>
      <c r="J158" s="98">
        <f>ROUND(E158/10000,2)</f>
        <v>1.89</v>
      </c>
      <c r="K158" s="98">
        <f>ROUND(F158/10000,2)</f>
        <v>0.62</v>
      </c>
      <c r="L158" s="121">
        <f>J158+K158</f>
        <v>2.51</v>
      </c>
      <c r="M158" s="2"/>
    </row>
    <row r="159" spans="1:13" ht="27.75" customHeight="1">
      <c r="A159" t="s">
        <v>190</v>
      </c>
      <c r="B159" s="9" t="s">
        <v>32</v>
      </c>
      <c r="C159" s="45" t="s">
        <v>144</v>
      </c>
      <c r="D159" s="88" t="s">
        <v>263</v>
      </c>
      <c r="E159" s="60">
        <v>23135</v>
      </c>
      <c r="F159" s="61">
        <v>6822</v>
      </c>
      <c r="G159" s="61"/>
      <c r="H159" s="61">
        <v>30000</v>
      </c>
      <c r="I159" s="63"/>
      <c r="J159" s="98">
        <f>ROUND(E159/10000,2)</f>
        <v>2.31</v>
      </c>
      <c r="K159" s="98">
        <f>ROUND(F159/10000,2)</f>
        <v>0.68</v>
      </c>
      <c r="L159" s="121">
        <f>J159+K159</f>
        <v>2.99</v>
      </c>
      <c r="M159" s="2"/>
    </row>
    <row r="160" spans="2:13" ht="18" customHeight="1">
      <c r="B160" s="9" t="s">
        <v>215</v>
      </c>
      <c r="C160" s="5" t="s">
        <v>145</v>
      </c>
      <c r="D160" s="88" t="s">
        <v>263</v>
      </c>
      <c r="E160" s="61">
        <v>40206</v>
      </c>
      <c r="F160" s="61">
        <v>4792</v>
      </c>
      <c r="G160" s="61"/>
      <c r="H160" s="61">
        <v>45000</v>
      </c>
      <c r="I160" s="63"/>
      <c r="J160" s="98">
        <f>ROUND(E160/10000,2)</f>
        <v>4.02</v>
      </c>
      <c r="K160" s="98">
        <f>ROUND(F160/10000,2)</f>
        <v>0.48</v>
      </c>
      <c r="L160" s="121">
        <f>J160+K160</f>
        <v>4.5</v>
      </c>
      <c r="M160" s="2"/>
    </row>
    <row r="161" spans="2:13" ht="18" customHeight="1">
      <c r="B161" s="9" t="s">
        <v>34</v>
      </c>
      <c r="C161" s="5" t="s">
        <v>146</v>
      </c>
      <c r="D161" s="54"/>
      <c r="E161" s="66"/>
      <c r="F161" s="61"/>
      <c r="G161" s="61"/>
      <c r="H161" s="61"/>
      <c r="I161" s="63"/>
      <c r="J161" s="101"/>
      <c r="K161" s="100"/>
      <c r="L161" s="122"/>
      <c r="M161" s="2"/>
    </row>
    <row r="162" spans="2:13" ht="25.5">
      <c r="B162" s="9" t="s">
        <v>37</v>
      </c>
      <c r="C162" s="5" t="s">
        <v>148</v>
      </c>
      <c r="D162" s="88" t="s">
        <v>266</v>
      </c>
      <c r="E162" s="61">
        <v>49651</v>
      </c>
      <c r="F162" s="61">
        <v>5322</v>
      </c>
      <c r="G162" s="61"/>
      <c r="H162" s="61">
        <v>55000</v>
      </c>
      <c r="I162" s="63"/>
      <c r="J162" s="98">
        <f>ROUND(E162/10000,2)</f>
        <v>4.97</v>
      </c>
      <c r="K162" s="98">
        <f>ROUND(F162/10000,2)</f>
        <v>0.53</v>
      </c>
      <c r="L162" s="121">
        <f>J162+K162</f>
        <v>5.5</v>
      </c>
      <c r="M162" s="2"/>
    </row>
    <row r="163" spans="2:13" ht="25.5">
      <c r="B163" s="9"/>
      <c r="C163" s="5" t="s">
        <v>321</v>
      </c>
      <c r="D163" s="88" t="s">
        <v>263</v>
      </c>
      <c r="E163" s="61">
        <v>40607</v>
      </c>
      <c r="F163" s="61">
        <v>4437</v>
      </c>
      <c r="G163" s="61"/>
      <c r="H163" s="61">
        <v>45000</v>
      </c>
      <c r="I163" s="63"/>
      <c r="J163" s="98">
        <f>ROUND(E163/10000,2)</f>
        <v>4.06</v>
      </c>
      <c r="K163" s="98">
        <f>ROUND(F163/10000,2)</f>
        <v>0.44</v>
      </c>
      <c r="L163" s="121">
        <f>J163+K163</f>
        <v>4.5</v>
      </c>
      <c r="M163" s="2"/>
    </row>
    <row r="164" spans="2:13" ht="17.25" customHeight="1">
      <c r="B164" s="9"/>
      <c r="C164" s="27" t="s">
        <v>149</v>
      </c>
      <c r="D164" s="54"/>
      <c r="E164" s="66"/>
      <c r="F164" s="61"/>
      <c r="G164" s="61"/>
      <c r="H164" s="61"/>
      <c r="I164" s="63"/>
      <c r="J164" s="101"/>
      <c r="K164" s="100"/>
      <c r="L164" s="122"/>
      <c r="M164" s="2"/>
    </row>
    <row r="165" spans="2:13" ht="25.5">
      <c r="B165" s="9" t="s">
        <v>4</v>
      </c>
      <c r="C165" s="5" t="s">
        <v>151</v>
      </c>
      <c r="D165" s="88" t="s">
        <v>150</v>
      </c>
      <c r="E165" s="61">
        <v>62250</v>
      </c>
      <c r="F165" s="61">
        <v>750</v>
      </c>
      <c r="G165" s="61"/>
      <c r="H165" s="61">
        <f>CEILING(E165+F165,100)</f>
        <v>63000</v>
      </c>
      <c r="I165" s="63"/>
      <c r="J165" s="98">
        <f>ROUND(E165/10000,2)</f>
        <v>6.23</v>
      </c>
      <c r="K165" s="98">
        <f>ROUND(F165/10000,2)</f>
        <v>0.08</v>
      </c>
      <c r="L165" s="121">
        <f>J165+K165</f>
        <v>6.3100000000000005</v>
      </c>
      <c r="M165" s="2"/>
    </row>
    <row r="166" spans="2:13" ht="25.5">
      <c r="B166" s="9" t="s">
        <v>128</v>
      </c>
      <c r="C166" s="5" t="s">
        <v>152</v>
      </c>
      <c r="D166" s="22"/>
      <c r="E166" s="61">
        <v>34250</v>
      </c>
      <c r="F166" s="61">
        <v>750</v>
      </c>
      <c r="G166" s="61"/>
      <c r="H166" s="61">
        <v>35000</v>
      </c>
      <c r="I166" s="63"/>
      <c r="J166" s="98">
        <f>ROUND(E166/10000,2)</f>
        <v>3.43</v>
      </c>
      <c r="K166" s="98">
        <f>ROUND(F166/10000,2)</f>
        <v>0.08</v>
      </c>
      <c r="L166" s="121">
        <f>J166+K166</f>
        <v>3.5100000000000002</v>
      </c>
      <c r="M166" s="2"/>
    </row>
    <row r="167" spans="2:13" ht="17.25" customHeight="1">
      <c r="B167" s="10">
        <v>3</v>
      </c>
      <c r="C167" s="5" t="s">
        <v>153</v>
      </c>
      <c r="D167" s="54"/>
      <c r="E167" s="66"/>
      <c r="F167" s="61"/>
      <c r="G167" s="61"/>
      <c r="H167" s="61"/>
      <c r="I167" s="63"/>
      <c r="J167" s="101"/>
      <c r="K167" s="100"/>
      <c r="L167" s="122"/>
      <c r="M167" s="2"/>
    </row>
    <row r="168" spans="2:13" ht="25.5">
      <c r="B168" s="10" t="s">
        <v>147</v>
      </c>
      <c r="C168" s="5" t="s">
        <v>166</v>
      </c>
      <c r="D168" s="88" t="s">
        <v>260</v>
      </c>
      <c r="E168" s="60">
        <v>62764</v>
      </c>
      <c r="F168" s="61">
        <v>7203</v>
      </c>
      <c r="G168" s="61"/>
      <c r="H168" s="61">
        <v>70000</v>
      </c>
      <c r="I168" s="63"/>
      <c r="J168" s="98">
        <f>ROUND(E168/10000,2)</f>
        <v>6.28</v>
      </c>
      <c r="K168" s="98">
        <f>ROUND(F168/10000,2)</f>
        <v>0.72</v>
      </c>
      <c r="L168" s="121">
        <f aca="true" t="shared" si="10" ref="L168:L173">J168+K168</f>
        <v>7</v>
      </c>
      <c r="M168" s="2"/>
    </row>
    <row r="169" spans="2:13" ht="17.25" customHeight="1">
      <c r="B169" s="10" t="s">
        <v>39</v>
      </c>
      <c r="C169" s="5" t="s">
        <v>154</v>
      </c>
      <c r="D169" s="88" t="s">
        <v>260</v>
      </c>
      <c r="E169" s="60">
        <v>76290</v>
      </c>
      <c r="F169" s="61">
        <v>1710</v>
      </c>
      <c r="G169" s="61"/>
      <c r="H169" s="61">
        <v>78000</v>
      </c>
      <c r="I169" s="63"/>
      <c r="J169" s="98">
        <f>ROUND(E169/10000,2)</f>
        <v>7.63</v>
      </c>
      <c r="K169" s="98">
        <f>ROUND(F169/10000,2)</f>
        <v>0.17</v>
      </c>
      <c r="L169" s="121">
        <f t="shared" si="10"/>
        <v>7.8</v>
      </c>
      <c r="M169" s="2"/>
    </row>
    <row r="170" spans="2:13" ht="38.25">
      <c r="B170" s="21" t="s">
        <v>169</v>
      </c>
      <c r="C170" s="5" t="s">
        <v>157</v>
      </c>
      <c r="D170" s="88" t="s">
        <v>260</v>
      </c>
      <c r="E170" s="60">
        <v>55264</v>
      </c>
      <c r="F170" s="61">
        <v>7736</v>
      </c>
      <c r="G170" s="61"/>
      <c r="H170" s="61">
        <v>63000</v>
      </c>
      <c r="I170" s="63"/>
      <c r="J170" s="98">
        <f>ROUND(E170/10000,2)</f>
        <v>5.53</v>
      </c>
      <c r="K170" s="98">
        <f>ROUND(F170/10000,2)</f>
        <v>0.77</v>
      </c>
      <c r="L170" s="121">
        <f t="shared" si="10"/>
        <v>6.300000000000001</v>
      </c>
      <c r="M170" s="2"/>
    </row>
    <row r="171" spans="2:13" ht="25.5">
      <c r="B171" s="10" t="s">
        <v>41</v>
      </c>
      <c r="C171" s="5" t="s">
        <v>155</v>
      </c>
      <c r="D171" s="88" t="s">
        <v>260</v>
      </c>
      <c r="E171" s="60">
        <v>72700</v>
      </c>
      <c r="F171" s="61">
        <v>7265</v>
      </c>
      <c r="G171" s="61"/>
      <c r="H171" s="61">
        <v>80000</v>
      </c>
      <c r="I171" s="72"/>
      <c r="J171" s="98">
        <f>ROUND(E171/10000,2)</f>
        <v>7.27</v>
      </c>
      <c r="K171" s="98">
        <f>ROUND(F171/10000,2)</f>
        <v>0.73</v>
      </c>
      <c r="L171" s="121">
        <f t="shared" si="10"/>
        <v>8</v>
      </c>
      <c r="M171" s="2"/>
    </row>
    <row r="172" spans="2:13" ht="17.25" customHeight="1">
      <c r="B172" s="10" t="s">
        <v>170</v>
      </c>
      <c r="C172" s="13" t="s">
        <v>172</v>
      </c>
      <c r="D172" s="88" t="s">
        <v>260</v>
      </c>
      <c r="E172" s="60">
        <v>59007</v>
      </c>
      <c r="F172" s="61">
        <v>3967</v>
      </c>
      <c r="G172" s="61"/>
      <c r="H172" s="61">
        <v>63000</v>
      </c>
      <c r="I172" s="72"/>
      <c r="J172" s="98">
        <f>ROUND(E172/10000,2)</f>
        <v>5.9</v>
      </c>
      <c r="K172" s="98">
        <f>ROUND(F172/10000,2)</f>
        <v>0.4</v>
      </c>
      <c r="L172" s="121">
        <f t="shared" si="10"/>
        <v>6.300000000000001</v>
      </c>
      <c r="M172" s="2"/>
    </row>
    <row r="173" spans="2:13" ht="17.25" customHeight="1">
      <c r="B173" s="29" t="s">
        <v>171</v>
      </c>
      <c r="C173" s="13" t="s">
        <v>173</v>
      </c>
      <c r="D173" s="88" t="s">
        <v>260</v>
      </c>
      <c r="E173" s="60">
        <v>72998</v>
      </c>
      <c r="F173" s="61">
        <v>7006</v>
      </c>
      <c r="G173" s="61"/>
      <c r="H173" s="81">
        <v>80000</v>
      </c>
      <c r="I173" s="73"/>
      <c r="J173" s="98">
        <f>ROUND(E173/10000,2)</f>
        <v>7.3</v>
      </c>
      <c r="K173" s="98">
        <f>ROUND(F173/10000,2)</f>
        <v>0.7</v>
      </c>
      <c r="L173" s="121">
        <f t="shared" si="10"/>
        <v>8</v>
      </c>
      <c r="M173" s="2"/>
    </row>
    <row r="174" spans="2:13" ht="17.25" customHeight="1">
      <c r="B174" s="32"/>
      <c r="C174" s="103" t="s">
        <v>158</v>
      </c>
      <c r="D174" s="88" t="s">
        <v>260</v>
      </c>
      <c r="E174" s="60"/>
      <c r="F174" s="61"/>
      <c r="G174" s="61"/>
      <c r="H174" s="81"/>
      <c r="I174" s="73"/>
      <c r="J174" s="99"/>
      <c r="K174" s="100"/>
      <c r="L174" s="122"/>
      <c r="M174" s="2"/>
    </row>
    <row r="175" spans="2:13" ht="17.25" customHeight="1">
      <c r="B175" s="32"/>
      <c r="C175" s="104"/>
      <c r="D175" s="88" t="s">
        <v>304</v>
      </c>
      <c r="E175" s="60">
        <v>57199</v>
      </c>
      <c r="F175" s="61">
        <v>33768</v>
      </c>
      <c r="G175" s="61"/>
      <c r="H175" s="81">
        <v>91000</v>
      </c>
      <c r="I175" s="63"/>
      <c r="J175" s="98">
        <f>ROUND(E175/10000,2)</f>
        <v>5.72</v>
      </c>
      <c r="K175" s="98">
        <f>ROUND(F175/10000,2)</f>
        <v>3.38</v>
      </c>
      <c r="L175" s="121">
        <f aca="true" t="shared" si="11" ref="L175:L181">J175+K175</f>
        <v>9.1</v>
      </c>
      <c r="M175" s="2"/>
    </row>
    <row r="176" spans="2:13" ht="17.25" customHeight="1">
      <c r="B176" s="32"/>
      <c r="C176" s="105"/>
      <c r="D176" s="88" t="s">
        <v>305</v>
      </c>
      <c r="E176" s="60">
        <v>57249</v>
      </c>
      <c r="F176" s="61">
        <v>52768</v>
      </c>
      <c r="G176" s="61"/>
      <c r="H176" s="81">
        <v>110000</v>
      </c>
      <c r="I176" s="63"/>
      <c r="J176" s="98">
        <f>ROUND(E176/10000,2)</f>
        <v>5.72</v>
      </c>
      <c r="K176" s="98">
        <f>ROUND(F176/10000,2)</f>
        <v>5.28</v>
      </c>
      <c r="L176" s="121">
        <f t="shared" si="11"/>
        <v>11</v>
      </c>
      <c r="M176" s="2"/>
    </row>
    <row r="177" spans="2:13" ht="17.25" customHeight="1">
      <c r="B177" s="33"/>
      <c r="C177" s="5"/>
      <c r="D177" s="88" t="s">
        <v>306</v>
      </c>
      <c r="E177" s="60">
        <v>56252</v>
      </c>
      <c r="F177" s="61">
        <v>71768</v>
      </c>
      <c r="G177" s="61"/>
      <c r="H177" s="81">
        <v>128000</v>
      </c>
      <c r="I177" s="63"/>
      <c r="J177" s="98">
        <f>ROUND(E177/10000,2)</f>
        <v>5.63</v>
      </c>
      <c r="K177" s="98">
        <f>ROUND(F177/10000,2)</f>
        <v>7.18</v>
      </c>
      <c r="L177" s="121">
        <f t="shared" si="11"/>
        <v>12.809999999999999</v>
      </c>
      <c r="M177" s="2"/>
    </row>
    <row r="178" spans="2:13" ht="17.25" customHeight="1">
      <c r="B178" s="22"/>
      <c r="C178" s="5"/>
      <c r="D178" s="88" t="s">
        <v>307</v>
      </c>
      <c r="E178" s="60">
        <v>56252</v>
      </c>
      <c r="F178" s="61">
        <v>90768</v>
      </c>
      <c r="G178" s="61"/>
      <c r="H178" s="81">
        <v>147000</v>
      </c>
      <c r="I178" s="76"/>
      <c r="J178" s="98">
        <f>ROUND(E178/10000,2)</f>
        <v>5.63</v>
      </c>
      <c r="K178" s="98">
        <f>ROUND(F178/10000,2)</f>
        <v>9.08</v>
      </c>
      <c r="L178" s="121">
        <f t="shared" si="11"/>
        <v>14.71</v>
      </c>
      <c r="M178" s="2"/>
    </row>
    <row r="179" spans="2:13" ht="17.25" customHeight="1">
      <c r="B179" s="22"/>
      <c r="C179" s="5"/>
      <c r="D179" s="88" t="s">
        <v>308</v>
      </c>
      <c r="E179" s="60">
        <v>60238</v>
      </c>
      <c r="F179" s="61">
        <v>109768</v>
      </c>
      <c r="G179" s="61"/>
      <c r="H179" s="81">
        <v>170000</v>
      </c>
      <c r="I179" s="63"/>
      <c r="J179" s="98">
        <f>ROUND(E179/10000,2)</f>
        <v>6.02</v>
      </c>
      <c r="K179" s="98">
        <f>ROUND(F179/10000,2)</f>
        <v>10.98</v>
      </c>
      <c r="L179" s="121">
        <f t="shared" si="11"/>
        <v>17</v>
      </c>
      <c r="M179" s="2"/>
    </row>
    <row r="180" spans="2:13" ht="17.25" customHeight="1">
      <c r="B180" s="22" t="s">
        <v>174</v>
      </c>
      <c r="C180" s="5" t="s">
        <v>156</v>
      </c>
      <c r="D180" s="89" t="s">
        <v>260</v>
      </c>
      <c r="E180" s="60">
        <v>77050</v>
      </c>
      <c r="F180" s="61">
        <v>1985</v>
      </c>
      <c r="G180" s="71"/>
      <c r="H180" s="82">
        <v>79000</v>
      </c>
      <c r="I180" s="83"/>
      <c r="J180" s="98">
        <f>ROUND(E180/10000,2)</f>
        <v>7.71</v>
      </c>
      <c r="K180" s="98">
        <f>ROUND(F180/10000,2)</f>
        <v>0.2</v>
      </c>
      <c r="L180" s="121">
        <f t="shared" si="11"/>
        <v>7.91</v>
      </c>
      <c r="M180" s="2"/>
    </row>
    <row r="181" spans="2:13" ht="17.25" customHeight="1">
      <c r="B181" s="23" t="s">
        <v>202</v>
      </c>
      <c r="C181" s="14" t="s">
        <v>203</v>
      </c>
      <c r="D181" s="89" t="s">
        <v>260</v>
      </c>
      <c r="E181" s="60">
        <v>62987</v>
      </c>
      <c r="F181" s="61">
        <v>1985</v>
      </c>
      <c r="G181" s="61"/>
      <c r="H181" s="82">
        <v>65000</v>
      </c>
      <c r="I181" s="63"/>
      <c r="J181" s="98">
        <f>ROUND(E181/10000,2)</f>
        <v>6.3</v>
      </c>
      <c r="K181" s="98">
        <f>ROUND(F181/10000,2)</f>
        <v>0.2</v>
      </c>
      <c r="L181" s="121">
        <f t="shared" si="11"/>
        <v>6.5</v>
      </c>
      <c r="M181" s="2"/>
    </row>
    <row r="182" spans="2:13" ht="17.25" customHeight="1">
      <c r="B182" s="14"/>
      <c r="C182" s="35" t="s">
        <v>216</v>
      </c>
      <c r="D182" s="54"/>
      <c r="E182" s="66"/>
      <c r="F182" s="61"/>
      <c r="G182" s="61"/>
      <c r="H182" s="82"/>
      <c r="I182" s="63"/>
      <c r="J182" s="101"/>
      <c r="K182" s="100"/>
      <c r="L182" s="123"/>
      <c r="M182" s="2"/>
    </row>
    <row r="183" spans="2:13" ht="17.25" customHeight="1">
      <c r="B183" s="11" t="s">
        <v>131</v>
      </c>
      <c r="C183" s="14" t="s">
        <v>217</v>
      </c>
      <c r="D183" s="88" t="s">
        <v>267</v>
      </c>
      <c r="E183" s="60">
        <v>25000</v>
      </c>
      <c r="F183" s="61"/>
      <c r="G183" s="61"/>
      <c r="H183" s="82">
        <v>25000</v>
      </c>
      <c r="I183" s="63"/>
      <c r="J183" s="98">
        <f>ROUND(E183/10000,2)</f>
        <v>2.5</v>
      </c>
      <c r="K183" s="100"/>
      <c r="L183" s="121">
        <f>J183+K183</f>
        <v>2.5</v>
      </c>
      <c r="M183" s="2"/>
    </row>
    <row r="184" spans="2:13" ht="17.25" customHeight="1">
      <c r="B184" s="9" t="s">
        <v>133</v>
      </c>
      <c r="C184" s="14" t="s">
        <v>217</v>
      </c>
      <c r="D184" s="22" t="s">
        <v>268</v>
      </c>
      <c r="E184" s="60">
        <v>110000</v>
      </c>
      <c r="F184" s="61"/>
      <c r="G184" s="61"/>
      <c r="H184" s="82">
        <v>110000</v>
      </c>
      <c r="I184" s="63"/>
      <c r="J184" s="98">
        <f>ROUND(E184/10000,2)</f>
        <v>11</v>
      </c>
      <c r="K184" s="100"/>
      <c r="L184" s="121">
        <f>J184+K184</f>
        <v>11</v>
      </c>
      <c r="M184" s="2"/>
    </row>
    <row r="185" spans="2:13" ht="17.25" customHeight="1">
      <c r="B185" s="9" t="s">
        <v>135</v>
      </c>
      <c r="C185" s="11" t="s">
        <v>217</v>
      </c>
      <c r="D185" s="88" t="s">
        <v>269</v>
      </c>
      <c r="E185" s="60">
        <v>198000</v>
      </c>
      <c r="F185" s="61"/>
      <c r="G185" s="61"/>
      <c r="H185" s="81">
        <v>198000</v>
      </c>
      <c r="I185" s="72"/>
      <c r="J185" s="98">
        <f>ROUND(E185/10000,2)</f>
        <v>19.8</v>
      </c>
      <c r="K185" s="100"/>
      <c r="L185" s="121">
        <f>J185+K185</f>
        <v>19.8</v>
      </c>
      <c r="M185" s="2"/>
    </row>
    <row r="186" spans="2:13" ht="17.25" customHeight="1">
      <c r="B186" s="43" t="s">
        <v>221</v>
      </c>
      <c r="C186" s="46" t="s">
        <v>247</v>
      </c>
      <c r="D186" s="54"/>
      <c r="E186" s="66"/>
      <c r="F186" s="61"/>
      <c r="G186" s="61"/>
      <c r="H186" s="81"/>
      <c r="I186" s="73"/>
      <c r="J186" s="101"/>
      <c r="K186" s="100"/>
      <c r="L186" s="122"/>
      <c r="M186" s="2"/>
    </row>
    <row r="187" spans="2:13" ht="39">
      <c r="B187" s="9" t="s">
        <v>237</v>
      </c>
      <c r="C187" s="44" t="s">
        <v>236</v>
      </c>
      <c r="D187" s="88" t="s">
        <v>260</v>
      </c>
      <c r="E187" s="60">
        <v>83349</v>
      </c>
      <c r="F187" s="61">
        <v>26651</v>
      </c>
      <c r="G187" s="61"/>
      <c r="H187" s="61">
        <v>110000</v>
      </c>
      <c r="I187" s="73"/>
      <c r="J187" s="98">
        <f>ROUND(E187/10000,2)</f>
        <v>8.33</v>
      </c>
      <c r="K187" s="98">
        <f>ROUND(F187/10000,2)</f>
        <v>2.67</v>
      </c>
      <c r="L187" s="121">
        <f aca="true" t="shared" si="12" ref="L187:L192">J187+K187</f>
        <v>11</v>
      </c>
      <c r="M187" s="2"/>
    </row>
    <row r="188" spans="2:13" ht="26.25">
      <c r="B188" s="11" t="s">
        <v>238</v>
      </c>
      <c r="C188" s="40" t="s">
        <v>239</v>
      </c>
      <c r="D188" s="97" t="s">
        <v>270</v>
      </c>
      <c r="E188" s="84">
        <v>6109</v>
      </c>
      <c r="F188" s="61">
        <v>891</v>
      </c>
      <c r="G188" s="61"/>
      <c r="H188" s="61">
        <v>7000</v>
      </c>
      <c r="I188" s="73"/>
      <c r="J188" s="98">
        <f>ROUND(E188/10000,2)</f>
        <v>0.61</v>
      </c>
      <c r="K188" s="98">
        <f>ROUND(F188/10000,2)</f>
        <v>0.09</v>
      </c>
      <c r="L188" s="121">
        <f t="shared" si="12"/>
        <v>0.7</v>
      </c>
      <c r="M188" s="2"/>
    </row>
    <row r="189" spans="2:13" ht="17.25" customHeight="1">
      <c r="B189" s="11" t="s">
        <v>240</v>
      </c>
      <c r="C189" s="40" t="s">
        <v>241</v>
      </c>
      <c r="D189" s="88" t="s">
        <v>260</v>
      </c>
      <c r="E189" s="67">
        <v>54351</v>
      </c>
      <c r="F189" s="61">
        <v>16649</v>
      </c>
      <c r="G189" s="61"/>
      <c r="H189" s="61">
        <v>71000</v>
      </c>
      <c r="I189" s="73"/>
      <c r="J189" s="98">
        <f>ROUND(E189/10000,2)</f>
        <v>5.44</v>
      </c>
      <c r="K189" s="98">
        <f>ROUND(F189/10000,2)</f>
        <v>1.66</v>
      </c>
      <c r="L189" s="121">
        <f t="shared" si="12"/>
        <v>7.1000000000000005</v>
      </c>
      <c r="M189" s="2"/>
    </row>
    <row r="190" spans="2:13" ht="39">
      <c r="B190" s="11" t="s">
        <v>242</v>
      </c>
      <c r="C190" s="40" t="s">
        <v>243</v>
      </c>
      <c r="D190" s="88" t="s">
        <v>260</v>
      </c>
      <c r="E190" s="67">
        <v>32053</v>
      </c>
      <c r="F190" s="61">
        <v>13947</v>
      </c>
      <c r="G190" s="61"/>
      <c r="H190" s="61">
        <v>46000</v>
      </c>
      <c r="I190" s="73"/>
      <c r="J190" s="98">
        <f>ROUND(E190/10000,2)</f>
        <v>3.21</v>
      </c>
      <c r="K190" s="98">
        <f>ROUND(F190/10000,2)</f>
        <v>1.39</v>
      </c>
      <c r="L190" s="121">
        <f t="shared" si="12"/>
        <v>4.6</v>
      </c>
      <c r="M190" s="2"/>
    </row>
    <row r="191" spans="2:13" ht="51.75">
      <c r="B191" s="11"/>
      <c r="C191" s="40" t="s">
        <v>322</v>
      </c>
      <c r="D191" s="88" t="s">
        <v>260</v>
      </c>
      <c r="E191" s="67">
        <v>53934</v>
      </c>
      <c r="F191" s="61">
        <v>15549</v>
      </c>
      <c r="G191" s="61"/>
      <c r="H191" s="61">
        <f>CEILING(E191+F191,100)</f>
        <v>69500</v>
      </c>
      <c r="I191" s="73"/>
      <c r="J191" s="98">
        <f>ROUND(E191/10000,2)</f>
        <v>5.39</v>
      </c>
      <c r="K191" s="98">
        <f>ROUND(F191/10000,2)</f>
        <v>1.55</v>
      </c>
      <c r="L191" s="121">
        <f t="shared" si="12"/>
        <v>6.9399999999999995</v>
      </c>
      <c r="M191" s="2"/>
    </row>
    <row r="192" spans="2:13" ht="26.25">
      <c r="B192" s="11" t="s">
        <v>244</v>
      </c>
      <c r="C192" s="40" t="s">
        <v>245</v>
      </c>
      <c r="D192" s="88" t="s">
        <v>260</v>
      </c>
      <c r="E192" s="67">
        <v>23614</v>
      </c>
      <c r="F192" s="81">
        <v>17386</v>
      </c>
      <c r="G192" s="61"/>
      <c r="H192" s="81">
        <v>41000</v>
      </c>
      <c r="I192" s="73"/>
      <c r="J192" s="98">
        <f>ROUND(E192/10000,2)</f>
        <v>2.36</v>
      </c>
      <c r="K192" s="98">
        <f>ROUND(F192/10000,2)</f>
        <v>1.74</v>
      </c>
      <c r="L192" s="121">
        <f t="shared" si="12"/>
        <v>4.1</v>
      </c>
      <c r="M192" s="2"/>
    </row>
    <row r="193" spans="2:13" ht="17.25" customHeight="1">
      <c r="B193" s="43" t="s">
        <v>246</v>
      </c>
      <c r="C193" s="46" t="s">
        <v>251</v>
      </c>
      <c r="D193" s="54"/>
      <c r="E193" s="66"/>
      <c r="F193" s="61"/>
      <c r="G193" s="61"/>
      <c r="H193" s="61"/>
      <c r="I193" s="73"/>
      <c r="J193" s="101"/>
      <c r="K193" s="100"/>
      <c r="L193" s="122"/>
      <c r="M193" s="2"/>
    </row>
    <row r="194" spans="2:13" ht="39">
      <c r="B194" s="43" t="s">
        <v>248</v>
      </c>
      <c r="C194" s="40" t="s">
        <v>249</v>
      </c>
      <c r="D194" s="88" t="s">
        <v>260</v>
      </c>
      <c r="E194" s="60">
        <v>27140</v>
      </c>
      <c r="F194" s="61">
        <v>3860</v>
      </c>
      <c r="G194" s="61"/>
      <c r="H194" s="81">
        <v>31000</v>
      </c>
      <c r="I194" s="78"/>
      <c r="J194" s="98">
        <f>ROUND(E194/10000,2)</f>
        <v>2.71</v>
      </c>
      <c r="K194" s="98">
        <f>ROUND(F194/10000,2)</f>
        <v>0.39</v>
      </c>
      <c r="L194" s="121">
        <f>J194+K194</f>
        <v>3.1</v>
      </c>
      <c r="M194" s="2"/>
    </row>
    <row r="195" spans="2:13" ht="26.25">
      <c r="B195" s="22" t="s">
        <v>250</v>
      </c>
      <c r="C195" s="40" t="s">
        <v>252</v>
      </c>
      <c r="D195" s="88" t="s">
        <v>260</v>
      </c>
      <c r="E195" s="60">
        <v>3800</v>
      </c>
      <c r="F195" s="61">
        <v>200</v>
      </c>
      <c r="G195" s="61"/>
      <c r="H195" s="61">
        <v>4000</v>
      </c>
      <c r="I195" s="78"/>
      <c r="J195" s="98">
        <f>ROUND(E195/10000,2)</f>
        <v>0.38</v>
      </c>
      <c r="K195" s="98">
        <f>ROUND(F195/10000,2)</f>
        <v>0.02</v>
      </c>
      <c r="L195" s="121">
        <f>J195+K195</f>
        <v>0.4</v>
      </c>
      <c r="M195" s="2"/>
    </row>
    <row r="196" spans="2:13" ht="18" customHeight="1">
      <c r="B196" s="22" t="s">
        <v>289</v>
      </c>
      <c r="C196" s="40" t="s">
        <v>290</v>
      </c>
      <c r="D196" s="88"/>
      <c r="E196" s="60"/>
      <c r="F196" s="61"/>
      <c r="G196" s="61"/>
      <c r="H196" s="61"/>
      <c r="I196" s="85"/>
      <c r="J196" s="98"/>
      <c r="K196" s="100"/>
      <c r="L196" s="122"/>
      <c r="M196" s="2"/>
    </row>
    <row r="197" spans="2:13" ht="26.25">
      <c r="B197" s="22"/>
      <c r="C197" s="40" t="s">
        <v>291</v>
      </c>
      <c r="D197" s="88" t="s">
        <v>260</v>
      </c>
      <c r="E197" s="60">
        <v>58473</v>
      </c>
      <c r="F197" s="61">
        <v>10527</v>
      </c>
      <c r="G197" s="61"/>
      <c r="H197" s="61">
        <v>69000</v>
      </c>
      <c r="I197" s="85"/>
      <c r="J197" s="98">
        <f>ROUND(E197/10000,2)</f>
        <v>5.85</v>
      </c>
      <c r="K197" s="98">
        <f>ROUND(F197/10000,2)</f>
        <v>1.05</v>
      </c>
      <c r="L197" s="121">
        <f>J197+K197</f>
        <v>6.8999999999999995</v>
      </c>
      <c r="M197" s="2"/>
    </row>
    <row r="198" spans="2:13" ht="26.25">
      <c r="B198" s="22"/>
      <c r="C198" s="40" t="s">
        <v>292</v>
      </c>
      <c r="D198" s="88" t="s">
        <v>260</v>
      </c>
      <c r="E198" s="60">
        <v>58473</v>
      </c>
      <c r="F198" s="61">
        <v>8527</v>
      </c>
      <c r="G198" s="61"/>
      <c r="H198" s="61">
        <v>67000</v>
      </c>
      <c r="I198" s="85"/>
      <c r="J198" s="98">
        <f>ROUND(E198/10000,2)</f>
        <v>5.85</v>
      </c>
      <c r="K198" s="98">
        <f>ROUND(F198/10000,2)</f>
        <v>0.85</v>
      </c>
      <c r="L198" s="121">
        <f>J198+K198</f>
        <v>6.699999999999999</v>
      </c>
      <c r="M198" s="2"/>
    </row>
    <row r="199" spans="2:13" ht="39">
      <c r="B199" s="22"/>
      <c r="C199" s="40" t="s">
        <v>294</v>
      </c>
      <c r="D199" s="88" t="s">
        <v>293</v>
      </c>
      <c r="E199" s="60"/>
      <c r="F199" s="61">
        <v>110000</v>
      </c>
      <c r="G199" s="61"/>
      <c r="H199" s="61">
        <v>110000</v>
      </c>
      <c r="I199" s="85"/>
      <c r="J199" s="99"/>
      <c r="K199" s="98">
        <f>ROUND(F199/10000,2)</f>
        <v>11</v>
      </c>
      <c r="L199" s="121">
        <f>J199+K199</f>
        <v>11</v>
      </c>
      <c r="M199" s="2"/>
    </row>
    <row r="200" spans="2:13" ht="18" customHeight="1">
      <c r="B200" s="22" t="s">
        <v>295</v>
      </c>
      <c r="C200" s="40" t="s">
        <v>324</v>
      </c>
      <c r="D200" s="88" t="s">
        <v>260</v>
      </c>
      <c r="E200" s="60">
        <v>41556</v>
      </c>
      <c r="F200" s="61">
        <v>83371</v>
      </c>
      <c r="G200" s="61"/>
      <c r="H200" s="61">
        <f>CEILING(E200+F200,100)</f>
        <v>125000</v>
      </c>
      <c r="I200" s="85"/>
      <c r="J200" s="98">
        <f>ROUND(E200/10000,2)</f>
        <v>4.16</v>
      </c>
      <c r="K200" s="98">
        <f>ROUND(F200/10000,2)</f>
        <v>8.34</v>
      </c>
      <c r="L200" s="121">
        <f>J200+K200</f>
        <v>12.5</v>
      </c>
      <c r="M200" s="2"/>
    </row>
    <row r="201" spans="2:13" ht="12.75">
      <c r="B201" s="41"/>
      <c r="C201" s="49"/>
      <c r="D201" s="24"/>
      <c r="E201" s="50"/>
      <c r="F201" s="24"/>
      <c r="G201" s="24"/>
      <c r="H201" s="24"/>
      <c r="I201" s="51"/>
      <c r="L201" s="2"/>
      <c r="M201" s="2"/>
    </row>
    <row r="202" spans="2:8" ht="12.75">
      <c r="B202" s="42" t="s">
        <v>229</v>
      </c>
      <c r="C202" s="38"/>
      <c r="D202" s="36"/>
      <c r="E202" s="36"/>
      <c r="F202" s="36"/>
      <c r="G202" s="36"/>
      <c r="H202" s="37"/>
    </row>
    <row r="203" spans="2:8" ht="12.75">
      <c r="B203" s="24"/>
      <c r="C203" s="38"/>
      <c r="D203" s="36"/>
      <c r="E203" s="36"/>
      <c r="F203" s="41"/>
      <c r="G203" s="41"/>
      <c r="H203" s="41"/>
    </row>
    <row r="204" spans="2:9" ht="12.75">
      <c r="B204" s="36" t="s">
        <v>226</v>
      </c>
      <c r="D204" s="2"/>
      <c r="F204" s="37"/>
      <c r="G204" s="2"/>
      <c r="H204" s="37"/>
      <c r="I204" s="2"/>
    </row>
    <row r="205" spans="2:9" ht="12.75">
      <c r="B205" s="36" t="s">
        <v>227</v>
      </c>
      <c r="C205" s="36"/>
      <c r="F205" s="36" t="s">
        <v>271</v>
      </c>
      <c r="G205" s="36"/>
      <c r="H205" s="36"/>
      <c r="I205" s="36"/>
    </row>
    <row r="206" spans="2:9" ht="12.75">
      <c r="B206" s="2"/>
      <c r="C206" s="36"/>
      <c r="D206" s="2"/>
      <c r="E206" s="2"/>
      <c r="F206" s="37"/>
      <c r="G206" s="2"/>
      <c r="H206" s="37"/>
      <c r="I206" s="2"/>
    </row>
    <row r="207" spans="2:9" ht="12.75">
      <c r="B207" s="36"/>
      <c r="D207" s="2"/>
      <c r="F207" s="36"/>
      <c r="G207" s="2"/>
      <c r="H207" s="37"/>
      <c r="I207" s="2"/>
    </row>
    <row r="208" spans="2:9" ht="12.75">
      <c r="B208" s="36" t="s">
        <v>272</v>
      </c>
      <c r="D208" s="36"/>
      <c r="F208" s="36" t="s">
        <v>273</v>
      </c>
      <c r="G208" s="36"/>
      <c r="H208" s="37"/>
      <c r="I208" s="36"/>
    </row>
    <row r="209" spans="2:9" ht="12.75">
      <c r="B209" s="2"/>
      <c r="C209" s="36"/>
      <c r="D209" s="2"/>
      <c r="E209" s="2"/>
      <c r="F209" s="2"/>
      <c r="G209" s="2"/>
      <c r="H209" s="37"/>
      <c r="I209" s="2"/>
    </row>
    <row r="210" ht="12.75">
      <c r="B210" s="2"/>
    </row>
    <row r="214" spans="3:8" ht="12.75">
      <c r="C214" s="102"/>
      <c r="D214" s="102"/>
      <c r="E214" s="102"/>
      <c r="F214" s="102"/>
      <c r="G214" s="102"/>
      <c r="H214" s="102"/>
    </row>
    <row r="215" spans="3:8" ht="12.75">
      <c r="C215" s="30"/>
      <c r="D215" s="30"/>
      <c r="E215" s="30"/>
      <c r="F215" s="30"/>
      <c r="G215" s="30"/>
      <c r="H215" s="30"/>
    </row>
    <row r="216" spans="3:9" ht="12.75">
      <c r="C216" s="102"/>
      <c r="D216" s="102"/>
      <c r="E216" s="102"/>
      <c r="F216" s="30"/>
      <c r="G216" s="30"/>
      <c r="H216" s="47"/>
      <c r="I216" s="47"/>
    </row>
    <row r="217" spans="3:8" ht="12.75">
      <c r="C217" s="30"/>
      <c r="H217" s="48"/>
    </row>
    <row r="222" spans="3:9" ht="12.75">
      <c r="C222" s="48"/>
      <c r="H222" s="8"/>
      <c r="I222" s="8"/>
    </row>
    <row r="223" spans="3:9" ht="12.75">
      <c r="C223" s="48"/>
      <c r="H223" s="8"/>
      <c r="I223" s="8"/>
    </row>
    <row r="224" ht="12.75">
      <c r="C224" s="30"/>
    </row>
    <row r="229" spans="3:9" ht="12.75">
      <c r="C229" s="48"/>
      <c r="H229" s="8"/>
      <c r="I229" s="8"/>
    </row>
    <row r="231" ht="12.75">
      <c r="C231" s="30"/>
    </row>
    <row r="236" spans="3:9" ht="12.75">
      <c r="C236" s="48"/>
      <c r="H236" s="8"/>
      <c r="I236" s="8"/>
    </row>
    <row r="238" ht="12.75">
      <c r="C238" s="30"/>
    </row>
    <row r="243" spans="3:9" ht="12.75">
      <c r="C243" s="48"/>
      <c r="H243" s="8"/>
      <c r="I243" s="8"/>
    </row>
    <row r="247" spans="3:8" ht="12.75">
      <c r="C247" s="102" t="s">
        <v>328</v>
      </c>
      <c r="D247" s="102"/>
      <c r="E247" s="102"/>
      <c r="F247" s="102"/>
      <c r="G247" s="102"/>
      <c r="H247" s="102"/>
    </row>
    <row r="248" spans="3:8" ht="12.75">
      <c r="C248" s="30"/>
      <c r="D248" s="30"/>
      <c r="E248" s="30"/>
      <c r="F248" s="30"/>
      <c r="G248" s="30"/>
      <c r="H248" s="30"/>
    </row>
    <row r="249" spans="3:10" ht="57.75" customHeight="1">
      <c r="C249" s="102" t="s">
        <v>10</v>
      </c>
      <c r="D249" s="102"/>
      <c r="E249" s="102"/>
      <c r="F249" s="30"/>
      <c r="G249" s="30"/>
      <c r="H249" s="49" t="s">
        <v>329</v>
      </c>
      <c r="I249" s="41"/>
      <c r="J249" s="49" t="s">
        <v>330</v>
      </c>
    </row>
    <row r="250" spans="3:10" ht="12.75">
      <c r="C250" s="30" t="s">
        <v>277</v>
      </c>
      <c r="H250" s="48" t="s">
        <v>311</v>
      </c>
      <c r="J250" s="48" t="s">
        <v>311</v>
      </c>
    </row>
    <row r="251" spans="2:10" ht="12.75">
      <c r="B251">
        <v>1</v>
      </c>
      <c r="C251" t="s">
        <v>274</v>
      </c>
      <c r="H251">
        <v>35000</v>
      </c>
      <c r="J251" t="s">
        <v>312</v>
      </c>
    </row>
    <row r="252" spans="2:10" ht="12.75">
      <c r="B252">
        <v>2</v>
      </c>
      <c r="C252" t="s">
        <v>275</v>
      </c>
      <c r="H252">
        <v>37000</v>
      </c>
      <c r="J252" t="s">
        <v>317</v>
      </c>
    </row>
    <row r="253" spans="2:10" ht="12.75">
      <c r="B253">
        <v>3</v>
      </c>
      <c r="C253" t="s">
        <v>276</v>
      </c>
      <c r="H253">
        <v>33000</v>
      </c>
      <c r="J253" t="s">
        <v>316</v>
      </c>
    </row>
    <row r="254" spans="2:10" ht="12.75">
      <c r="B254">
        <v>4</v>
      </c>
      <c r="C254" t="s">
        <v>278</v>
      </c>
      <c r="H254">
        <v>39000</v>
      </c>
      <c r="J254" t="s">
        <v>315</v>
      </c>
    </row>
    <row r="255" spans="3:10" ht="12.75">
      <c r="C255" s="48" t="s">
        <v>279</v>
      </c>
      <c r="H255" s="8">
        <v>144000</v>
      </c>
      <c r="I255" s="8"/>
      <c r="J255" t="s">
        <v>331</v>
      </c>
    </row>
    <row r="256" spans="3:9" ht="12.75">
      <c r="C256" s="48"/>
      <c r="H256" s="8"/>
      <c r="I256" s="8"/>
    </row>
    <row r="257" ht="12.75">
      <c r="C257" s="30" t="s">
        <v>281</v>
      </c>
    </row>
    <row r="258" spans="2:10" ht="12.75">
      <c r="B258">
        <v>1</v>
      </c>
      <c r="C258" t="s">
        <v>274</v>
      </c>
      <c r="H258">
        <v>35000</v>
      </c>
      <c r="J258" t="s">
        <v>312</v>
      </c>
    </row>
    <row r="259" spans="2:10" ht="12.75">
      <c r="B259">
        <v>2</v>
      </c>
      <c r="C259" t="s">
        <v>275</v>
      </c>
      <c r="H259">
        <v>37000</v>
      </c>
      <c r="J259" t="s">
        <v>317</v>
      </c>
    </row>
    <row r="260" spans="2:10" ht="12.75">
      <c r="B260">
        <v>3</v>
      </c>
      <c r="C260" t="s">
        <v>310</v>
      </c>
      <c r="H260">
        <v>35000</v>
      </c>
      <c r="J260" t="s">
        <v>312</v>
      </c>
    </row>
    <row r="261" spans="2:10" ht="12.75">
      <c r="B261">
        <v>4</v>
      </c>
      <c r="C261" t="s">
        <v>278</v>
      </c>
      <c r="H261">
        <v>39000</v>
      </c>
      <c r="J261" t="s">
        <v>315</v>
      </c>
    </row>
    <row r="262" spans="3:10" ht="12.75">
      <c r="C262" s="48" t="s">
        <v>279</v>
      </c>
      <c r="H262" s="8">
        <v>146000</v>
      </c>
      <c r="I262" s="8"/>
      <c r="J262" t="s">
        <v>332</v>
      </c>
    </row>
    <row r="264" ht="12.75">
      <c r="C264" s="30" t="s">
        <v>282</v>
      </c>
    </row>
    <row r="265" spans="2:10" ht="12.75">
      <c r="B265">
        <v>1</v>
      </c>
      <c r="C265" t="s">
        <v>274</v>
      </c>
      <c r="H265">
        <v>35000</v>
      </c>
      <c r="J265" t="s">
        <v>312</v>
      </c>
    </row>
    <row r="266" spans="2:10" ht="12.75">
      <c r="B266">
        <v>2</v>
      </c>
      <c r="C266" t="s">
        <v>275</v>
      </c>
      <c r="H266">
        <v>37000</v>
      </c>
      <c r="J266" t="s">
        <v>317</v>
      </c>
    </row>
    <row r="267" spans="2:10" ht="12.75">
      <c r="B267">
        <v>3</v>
      </c>
      <c r="C267" t="s">
        <v>280</v>
      </c>
      <c r="H267">
        <v>19000</v>
      </c>
      <c r="J267" t="s">
        <v>313</v>
      </c>
    </row>
    <row r="268" spans="2:10" ht="12.75">
      <c r="B268">
        <v>4</v>
      </c>
      <c r="C268" t="s">
        <v>278</v>
      </c>
      <c r="H268">
        <v>39000</v>
      </c>
      <c r="J268" t="s">
        <v>315</v>
      </c>
    </row>
    <row r="269" spans="3:10" ht="12.75">
      <c r="C269" s="48" t="s">
        <v>279</v>
      </c>
      <c r="H269" s="8">
        <v>130000</v>
      </c>
      <c r="I269" s="8"/>
      <c r="J269" t="s">
        <v>333</v>
      </c>
    </row>
    <row r="270" ht="12.75">
      <c r="L270" t="s">
        <v>190</v>
      </c>
    </row>
    <row r="271" ht="12.75">
      <c r="C271" s="30" t="s">
        <v>283</v>
      </c>
    </row>
    <row r="272" spans="2:10" ht="12.75">
      <c r="B272">
        <v>1</v>
      </c>
      <c r="C272" t="s">
        <v>274</v>
      </c>
      <c r="H272">
        <v>35000</v>
      </c>
      <c r="J272" t="s">
        <v>312</v>
      </c>
    </row>
    <row r="273" spans="2:10" ht="12.75">
      <c r="B273">
        <v>2</v>
      </c>
      <c r="C273" t="s">
        <v>275</v>
      </c>
      <c r="H273">
        <v>37000</v>
      </c>
      <c r="J273" t="s">
        <v>317</v>
      </c>
    </row>
    <row r="274" spans="2:10" ht="12.75">
      <c r="B274">
        <v>3</v>
      </c>
      <c r="C274" t="s">
        <v>284</v>
      </c>
      <c r="H274">
        <v>49000</v>
      </c>
      <c r="J274" t="s">
        <v>320</v>
      </c>
    </row>
    <row r="275" spans="2:10" ht="12.75">
      <c r="B275">
        <v>4</v>
      </c>
      <c r="C275" t="s">
        <v>278</v>
      </c>
      <c r="H275">
        <v>39000</v>
      </c>
      <c r="J275" t="s">
        <v>315</v>
      </c>
    </row>
    <row r="276" spans="3:10" ht="12.75">
      <c r="C276" s="48" t="s">
        <v>279</v>
      </c>
      <c r="H276" s="8">
        <v>160000</v>
      </c>
      <c r="I276" s="8"/>
      <c r="J276" t="s">
        <v>334</v>
      </c>
    </row>
  </sheetData>
  <sheetProtection/>
  <mergeCells count="13">
    <mergeCell ref="D7:D8"/>
    <mergeCell ref="E7:H7"/>
    <mergeCell ref="J7:L7"/>
    <mergeCell ref="C249:E249"/>
    <mergeCell ref="C174:C176"/>
    <mergeCell ref="C216:E216"/>
    <mergeCell ref="C214:H214"/>
    <mergeCell ref="C247:H247"/>
    <mergeCell ref="A1:L1"/>
    <mergeCell ref="A2:L2"/>
    <mergeCell ref="A3:L3"/>
    <mergeCell ref="A4:L4"/>
    <mergeCell ref="C7:C8"/>
  </mergeCells>
  <printOptions/>
  <pageMargins left="0.75" right="0.2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Olga</cp:lastModifiedBy>
  <cp:lastPrinted>2016-07-22T08:26:45Z</cp:lastPrinted>
  <dcterms:created xsi:type="dcterms:W3CDTF">2010-04-03T10:42:43Z</dcterms:created>
  <dcterms:modified xsi:type="dcterms:W3CDTF">2016-12-19T10:16:23Z</dcterms:modified>
  <cp:category/>
  <cp:version/>
  <cp:contentType/>
  <cp:contentStatus/>
</cp:coreProperties>
</file>